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cardo/Desktop/"/>
    </mc:Choice>
  </mc:AlternateContent>
  <xr:revisionPtr revIDLastSave="0" documentId="13_ncr:1_{3E5F2807-D622-5D48-9314-B064B0671FE5}" xr6:coauthVersionLast="47" xr6:coauthVersionMax="47" xr10:uidLastSave="{00000000-0000-0000-0000-000000000000}"/>
  <bookViews>
    <workbookView xWindow="30240" yWindow="500" windowWidth="38400" windowHeight="21100" xr2:uid="{000B4794-E78E-4C48-B587-04E52A4FB396}"/>
  </bookViews>
  <sheets>
    <sheet name="Foglio1" sheetId="1" r:id="rId1"/>
  </sheets>
  <definedNames>
    <definedName name="_xlnm.Print_Area" localSheetId="0">Foglio1!$L$18:$AB$73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9" i="1" l="1"/>
  <c r="Y69" i="1"/>
  <c r="W69" i="1"/>
  <c r="S68" i="1"/>
  <c r="S67" i="1"/>
  <c r="S56" i="1"/>
  <c r="AB67" i="1"/>
  <c r="AA67" i="1"/>
  <c r="Z67" i="1"/>
  <c r="T66" i="1"/>
  <c r="S66" i="1"/>
  <c r="AB65" i="1"/>
  <c r="AA65" i="1"/>
  <c r="Z65" i="1"/>
  <c r="Y65" i="1"/>
  <c r="Y67" i="1" s="1"/>
  <c r="X65" i="1"/>
  <c r="X67" i="1" s="1"/>
  <c r="W65" i="1"/>
  <c r="W67" i="1" s="1"/>
  <c r="T64" i="1"/>
  <c r="S64" i="1"/>
  <c r="AA50" i="1"/>
  <c r="Y50" i="1"/>
  <c r="W50" i="1"/>
  <c r="AA49" i="1"/>
  <c r="Y49" i="1"/>
  <c r="W49" i="1"/>
  <c r="X48" i="1"/>
  <c r="Y48" i="1"/>
  <c r="Z48" i="1"/>
  <c r="AA48" i="1"/>
  <c r="AB48" i="1"/>
  <c r="W48" i="1"/>
  <c r="X46" i="1"/>
  <c r="Y46" i="1"/>
  <c r="Z46" i="1"/>
  <c r="AA46" i="1"/>
  <c r="AB46" i="1"/>
  <c r="W46" i="1"/>
  <c r="S49" i="1"/>
  <c r="S37" i="1"/>
  <c r="S48" i="1"/>
  <c r="T47" i="1"/>
  <c r="S47" i="1"/>
  <c r="T45" i="1"/>
  <c r="S45" i="1"/>
  <c r="AC15" i="1"/>
  <c r="AA15" i="1"/>
  <c r="Y15" i="1"/>
  <c r="W15" i="1"/>
  <c r="U15" i="1"/>
  <c r="S15" i="1"/>
  <c r="Q15" i="1"/>
  <c r="AC14" i="1"/>
  <c r="AA14" i="1"/>
  <c r="Y14" i="1"/>
  <c r="W14" i="1"/>
  <c r="U14" i="1"/>
  <c r="S14" i="1"/>
  <c r="Q14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Q13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Q11" i="1"/>
  <c r="J12" i="1"/>
  <c r="I12" i="1"/>
  <c r="H12" i="1"/>
  <c r="J10" i="1"/>
  <c r="I39" i="1"/>
  <c r="H39" i="1"/>
  <c r="I30" i="1"/>
  <c r="H30" i="1"/>
  <c r="I21" i="1"/>
  <c r="H21" i="1"/>
  <c r="J2" i="1"/>
  <c r="N12" i="1"/>
  <c r="M12" i="1"/>
  <c r="N10" i="1"/>
  <c r="M10" i="1"/>
  <c r="I37" i="1"/>
  <c r="I28" i="1"/>
  <c r="H37" i="1"/>
  <c r="H28" i="1"/>
  <c r="I19" i="1"/>
  <c r="H19" i="1"/>
  <c r="I10" i="1"/>
  <c r="H10" i="1"/>
  <c r="H2" i="1"/>
  <c r="AA68" i="1" l="1"/>
  <c r="Y68" i="1"/>
  <c r="W68" i="1"/>
  <c r="H13" i="1"/>
  <c r="H14" i="1" s="1"/>
  <c r="H31" i="1"/>
  <c r="H32" i="1" s="1"/>
  <c r="H22" i="1"/>
  <c r="H23" i="1" s="1"/>
  <c r="H40" i="1"/>
  <c r="H41" i="1" s="1"/>
  <c r="M13" i="1"/>
  <c r="M14" i="1"/>
</calcChain>
</file>

<file path=xl/sharedStrings.xml><?xml version="1.0" encoding="utf-8"?>
<sst xmlns="http://schemas.openxmlformats.org/spreadsheetml/2006/main" count="241" uniqueCount="43">
  <si>
    <t>Outlook</t>
  </si>
  <si>
    <t>Temperature</t>
  </si>
  <si>
    <t>Wind</t>
  </si>
  <si>
    <t>Play Tennis</t>
  </si>
  <si>
    <t>Sunny</t>
  </si>
  <si>
    <t>Weak</t>
  </si>
  <si>
    <t>No</t>
  </si>
  <si>
    <t>Strong</t>
  </si>
  <si>
    <t>Overcast</t>
  </si>
  <si>
    <t>Yes</t>
  </si>
  <si>
    <t>Rain</t>
  </si>
  <si>
    <t>Split Outlook</t>
  </si>
  <si>
    <t>Not Sunny</t>
  </si>
  <si>
    <t>Not Outlook</t>
  </si>
  <si>
    <t>Not Rain</t>
  </si>
  <si>
    <t>Split Temperature</t>
  </si>
  <si>
    <t>Split Wind</t>
  </si>
  <si>
    <t>ME</t>
  </si>
  <si>
    <t>Gain</t>
  </si>
  <si>
    <t>&lt;=</t>
  </si>
  <si>
    <t>Split 3-way Outlook</t>
  </si>
  <si>
    <t>algorithm ends</t>
  </si>
  <si>
    <t>&lt;=8</t>
  </si>
  <si>
    <t>&gt;8</t>
  </si>
  <si>
    <t>&lt;=15</t>
  </si>
  <si>
    <t>&gt;15</t>
  </si>
  <si>
    <t>&lt;=25</t>
  </si>
  <si>
    <t>&gt;25</t>
  </si>
  <si>
    <t>&lt;=7</t>
  </si>
  <si>
    <t>&gt;7</t>
  </si>
  <si>
    <t>Binary-Split Temperature &lt;=8</t>
  </si>
  <si>
    <t>Binary Split Wind</t>
  </si>
  <si>
    <t>if Outlook = Overcast</t>
  </si>
  <si>
    <t>- Play Tennis yes</t>
  </si>
  <si>
    <t>elif Outlook = Sunny</t>
  </si>
  <si>
    <t>if Temperature &lt;=8</t>
  </si>
  <si>
    <t>- Play Tennis no</t>
  </si>
  <si>
    <t>else Outlook = Rain</t>
  </si>
  <si>
    <t>if Wind = Weak</t>
  </si>
  <si>
    <t>else Wind = Strong</t>
  </si>
  <si>
    <t>else Temperature &gt; 8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</si>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</sst>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2" fillId="0" borderId="0" xfId="0" quotePrefix="1" applyFont="1" applyAlignment="1">
      <alignment horizontal="left"/>
    </xf>
    <xf numFmtId="0" fontId="0" fillId="2" borderId="0" xfId="0" applyFill="1" applyAlignment="1">
      <alignment horizontal="center"/>
    </xf>
    <xf numFmtId="0" fontId="1" fillId="6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042AD-C49A-B940-809A-3E8C6B6C6FA7}">
  <sheetPr>
    <pageSetUpPr fitToPage="1"/>
  </sheetPr>
  <dimension ref="A1:AF72"/>
  <sheetViews>
    <sheetView tabSelected="1" topLeftCell="H1" workbookViewId="0">
      <selection activeCell="L18" sqref="L18:AB73"/>
    </sheetView>
  </sheetViews>
  <sheetFormatPr baseColWidth="10" defaultRowHeight="16" x14ac:dyDescent="0.2"/>
  <cols>
    <col min="1" max="4" width="10.83203125" style="1"/>
    <col min="5" max="5" width="10.83203125" style="1" customWidth="1"/>
    <col min="6" max="7" width="10.83203125" customWidth="1"/>
    <col min="14" max="14" width="10.83203125" customWidth="1"/>
    <col min="17" max="30" width="7.6640625" customWidth="1"/>
  </cols>
  <sheetData>
    <row r="1" spans="1:32" x14ac:dyDescent="0.2">
      <c r="B1" s="1" t="s">
        <v>0</v>
      </c>
      <c r="C1" s="1" t="s">
        <v>1</v>
      </c>
      <c r="D1" s="1" t="s">
        <v>2</v>
      </c>
      <c r="E1" s="1" t="s">
        <v>3</v>
      </c>
    </row>
    <row r="2" spans="1:32" x14ac:dyDescent="0.2">
      <c r="A2" s="1">
        <v>1</v>
      </c>
      <c r="B2" s="1" t="s">
        <v>4</v>
      </c>
      <c r="C2" s="1">
        <v>25</v>
      </c>
      <c r="D2" s="1" t="s">
        <v>5</v>
      </c>
      <c r="E2" s="1" t="s">
        <v>6</v>
      </c>
      <c r="G2" s="1" t="s">
        <v>9</v>
      </c>
      <c r="H2" s="1">
        <f>COUNTIF(E2:E11,G2)</f>
        <v>6</v>
      </c>
      <c r="J2">
        <f>4/10</f>
        <v>0.4</v>
      </c>
    </row>
    <row r="3" spans="1:32" x14ac:dyDescent="0.2">
      <c r="A3" s="1">
        <v>2</v>
      </c>
      <c r="B3" s="1" t="s">
        <v>4</v>
      </c>
      <c r="C3" s="1">
        <v>26</v>
      </c>
      <c r="D3" s="1" t="s">
        <v>7</v>
      </c>
      <c r="E3" s="1" t="s">
        <v>6</v>
      </c>
      <c r="G3" s="1" t="s">
        <v>6</v>
      </c>
      <c r="H3" s="1">
        <v>4</v>
      </c>
    </row>
    <row r="4" spans="1:32" x14ac:dyDescent="0.2">
      <c r="A4" s="1">
        <v>3</v>
      </c>
      <c r="B4" s="1" t="s">
        <v>8</v>
      </c>
      <c r="C4" s="1">
        <v>27</v>
      </c>
      <c r="D4" s="1" t="s">
        <v>5</v>
      </c>
      <c r="E4" s="1" t="s">
        <v>9</v>
      </c>
    </row>
    <row r="5" spans="1:32" x14ac:dyDescent="0.2">
      <c r="A5" s="1">
        <v>4</v>
      </c>
      <c r="B5" s="1" t="s">
        <v>10</v>
      </c>
      <c r="C5" s="1">
        <v>19</v>
      </c>
      <c r="D5" s="1" t="s">
        <v>5</v>
      </c>
      <c r="E5" s="1" t="s">
        <v>9</v>
      </c>
    </row>
    <row r="6" spans="1:32" x14ac:dyDescent="0.2">
      <c r="A6" s="1">
        <v>5</v>
      </c>
      <c r="B6" s="1" t="s">
        <v>10</v>
      </c>
      <c r="C6" s="1">
        <v>8</v>
      </c>
      <c r="D6" s="1" t="s">
        <v>5</v>
      </c>
      <c r="E6" s="1" t="s">
        <v>9</v>
      </c>
      <c r="G6" s="2" t="s">
        <v>11</v>
      </c>
      <c r="L6" s="3" t="s">
        <v>16</v>
      </c>
      <c r="P6" s="3" t="s">
        <v>15</v>
      </c>
      <c r="Q6" s="3"/>
    </row>
    <row r="7" spans="1:32" x14ac:dyDescent="0.2">
      <c r="A7" s="1">
        <v>6</v>
      </c>
      <c r="B7" s="1" t="s">
        <v>10</v>
      </c>
      <c r="C7" s="1">
        <v>7</v>
      </c>
      <c r="D7" s="1" t="s">
        <v>7</v>
      </c>
      <c r="E7" s="1" t="s">
        <v>6</v>
      </c>
      <c r="G7" s="1"/>
      <c r="H7" s="1" t="s">
        <v>4</v>
      </c>
      <c r="I7" s="1" t="s">
        <v>0</v>
      </c>
      <c r="J7" s="1" t="s">
        <v>10</v>
      </c>
      <c r="M7" s="1" t="s">
        <v>5</v>
      </c>
      <c r="N7" s="1" t="s">
        <v>7</v>
      </c>
      <c r="Q7" s="4" t="s">
        <v>19</v>
      </c>
      <c r="R7" s="4"/>
      <c r="S7" s="4" t="s">
        <v>19</v>
      </c>
      <c r="T7" s="4"/>
      <c r="U7" s="4" t="s">
        <v>19</v>
      </c>
      <c r="V7" s="4"/>
      <c r="W7" s="4" t="s">
        <v>19</v>
      </c>
      <c r="X7" s="4"/>
      <c r="Y7" s="4" t="s">
        <v>19</v>
      </c>
      <c r="Z7" s="4"/>
      <c r="AA7" s="4" t="s">
        <v>19</v>
      </c>
      <c r="AB7" s="4"/>
      <c r="AC7" s="4" t="s">
        <v>19</v>
      </c>
      <c r="AD7" s="4"/>
      <c r="AE7" s="4"/>
      <c r="AF7" s="4"/>
    </row>
    <row r="8" spans="1:32" x14ac:dyDescent="0.2">
      <c r="A8" s="1">
        <v>7</v>
      </c>
      <c r="B8" s="1" t="s">
        <v>8</v>
      </c>
      <c r="C8" s="1">
        <v>10</v>
      </c>
      <c r="D8" s="1" t="s">
        <v>7</v>
      </c>
      <c r="E8" s="1" t="s">
        <v>9</v>
      </c>
      <c r="G8" s="1" t="s">
        <v>9</v>
      </c>
      <c r="H8" s="1">
        <v>1</v>
      </c>
      <c r="I8" s="1">
        <v>2</v>
      </c>
      <c r="J8" s="1">
        <v>3</v>
      </c>
      <c r="L8" s="1" t="s">
        <v>9</v>
      </c>
      <c r="M8" s="1">
        <v>5</v>
      </c>
      <c r="N8" s="1">
        <v>1</v>
      </c>
      <c r="Q8" s="4">
        <v>7</v>
      </c>
      <c r="R8" s="4"/>
      <c r="S8" s="4">
        <v>8</v>
      </c>
      <c r="T8" s="4"/>
      <c r="U8" s="4">
        <v>10</v>
      </c>
      <c r="V8" s="4"/>
      <c r="W8" s="4">
        <v>15</v>
      </c>
      <c r="X8" s="4"/>
      <c r="Y8" s="4">
        <v>19</v>
      </c>
      <c r="Z8" s="4"/>
      <c r="AA8" s="4">
        <v>25</v>
      </c>
      <c r="AB8" s="4"/>
      <c r="AC8" s="4">
        <v>26</v>
      </c>
      <c r="AD8" s="4"/>
      <c r="AE8" s="4"/>
      <c r="AF8" s="4"/>
    </row>
    <row r="9" spans="1:32" x14ac:dyDescent="0.2">
      <c r="A9" s="1">
        <v>8</v>
      </c>
      <c r="B9" s="1" t="s">
        <v>4</v>
      </c>
      <c r="C9" s="1">
        <v>15</v>
      </c>
      <c r="D9" s="1" t="s">
        <v>5</v>
      </c>
      <c r="E9" s="1" t="s">
        <v>6</v>
      </c>
      <c r="G9" s="1" t="s">
        <v>6</v>
      </c>
      <c r="H9" s="1">
        <v>3</v>
      </c>
      <c r="I9" s="1">
        <v>0</v>
      </c>
      <c r="J9" s="1">
        <v>1</v>
      </c>
      <c r="L9" s="1" t="s">
        <v>6</v>
      </c>
      <c r="M9" s="1">
        <v>2</v>
      </c>
      <c r="N9" s="1">
        <v>2</v>
      </c>
      <c r="P9" s="1" t="s">
        <v>9</v>
      </c>
      <c r="Q9" s="5">
        <v>0</v>
      </c>
      <c r="R9" s="5">
        <v>6</v>
      </c>
      <c r="S9" s="5">
        <v>2</v>
      </c>
      <c r="T9" s="5">
        <v>4</v>
      </c>
      <c r="U9" s="5">
        <v>3</v>
      </c>
      <c r="V9" s="5">
        <v>3</v>
      </c>
      <c r="W9" s="5">
        <v>4</v>
      </c>
      <c r="X9" s="5">
        <v>2</v>
      </c>
      <c r="Y9" s="5">
        <v>5</v>
      </c>
      <c r="Z9" s="5">
        <v>1</v>
      </c>
      <c r="AA9" s="5">
        <v>5</v>
      </c>
      <c r="AB9" s="5">
        <v>1</v>
      </c>
      <c r="AC9" s="5">
        <v>5</v>
      </c>
      <c r="AD9" s="5">
        <v>1</v>
      </c>
      <c r="AE9" s="5"/>
      <c r="AF9" s="5"/>
    </row>
    <row r="10" spans="1:32" x14ac:dyDescent="0.2">
      <c r="A10" s="1">
        <v>9</v>
      </c>
      <c r="B10" s="1" t="s">
        <v>4</v>
      </c>
      <c r="C10" s="1">
        <v>8</v>
      </c>
      <c r="D10" s="1" t="s">
        <v>5</v>
      </c>
      <c r="E10" s="1" t="s">
        <v>9</v>
      </c>
      <c r="G10" s="1"/>
      <c r="H10" s="1">
        <f>SUM(H8:H9)</f>
        <v>4</v>
      </c>
      <c r="I10" s="1">
        <f>SUM(I8:I9)</f>
        <v>2</v>
      </c>
      <c r="J10" s="1">
        <f>SUM(J8:J9)</f>
        <v>4</v>
      </c>
      <c r="M10" s="1">
        <f>SUM(M8:M9)</f>
        <v>7</v>
      </c>
      <c r="N10" s="1">
        <f>SUM(N8:N9)</f>
        <v>3</v>
      </c>
      <c r="P10" s="1" t="s">
        <v>6</v>
      </c>
      <c r="Q10" s="5">
        <v>1</v>
      </c>
      <c r="R10" s="5">
        <v>3</v>
      </c>
      <c r="S10" s="5">
        <v>1</v>
      </c>
      <c r="T10" s="5">
        <v>3</v>
      </c>
      <c r="U10" s="5">
        <v>1</v>
      </c>
      <c r="V10" s="5">
        <v>3</v>
      </c>
      <c r="W10" s="5">
        <v>2</v>
      </c>
      <c r="X10" s="5">
        <v>2</v>
      </c>
      <c r="Y10" s="5">
        <v>2</v>
      </c>
      <c r="Z10" s="5">
        <v>2</v>
      </c>
      <c r="AA10" s="5">
        <v>3</v>
      </c>
      <c r="AB10" s="5">
        <v>1</v>
      </c>
      <c r="AC10" s="5">
        <v>4</v>
      </c>
      <c r="AD10" s="5">
        <v>0</v>
      </c>
      <c r="AE10" s="5"/>
      <c r="AF10" s="5"/>
    </row>
    <row r="11" spans="1:32" x14ac:dyDescent="0.2">
      <c r="A11" s="1">
        <v>10</v>
      </c>
      <c r="B11" s="1" t="s">
        <v>10</v>
      </c>
      <c r="C11" s="1">
        <v>15</v>
      </c>
      <c r="D11" s="1" t="s">
        <v>5</v>
      </c>
      <c r="E11" s="1" t="s">
        <v>9</v>
      </c>
      <c r="Q11" s="1">
        <f>Q9+Q10</f>
        <v>1</v>
      </c>
      <c r="R11" s="1">
        <f t="shared" ref="R11:AF11" si="0">R9+R10</f>
        <v>9</v>
      </c>
      <c r="S11" s="1">
        <f t="shared" si="0"/>
        <v>3</v>
      </c>
      <c r="T11" s="1">
        <f t="shared" si="0"/>
        <v>7</v>
      </c>
      <c r="U11" s="1">
        <f t="shared" si="0"/>
        <v>4</v>
      </c>
      <c r="V11" s="1">
        <f t="shared" si="0"/>
        <v>6</v>
      </c>
      <c r="W11" s="1">
        <f t="shared" si="0"/>
        <v>6</v>
      </c>
      <c r="X11" s="1">
        <f t="shared" si="0"/>
        <v>4</v>
      </c>
      <c r="Y11" s="1">
        <f t="shared" si="0"/>
        <v>7</v>
      </c>
      <c r="Z11" s="1">
        <f t="shared" si="0"/>
        <v>3</v>
      </c>
      <c r="AA11" s="1">
        <f t="shared" si="0"/>
        <v>8</v>
      </c>
      <c r="AB11" s="1">
        <f t="shared" si="0"/>
        <v>2</v>
      </c>
      <c r="AC11" s="1">
        <f t="shared" si="0"/>
        <v>9</v>
      </c>
      <c r="AD11" s="1">
        <f t="shared" si="0"/>
        <v>1</v>
      </c>
      <c r="AE11" s="1"/>
      <c r="AF11" s="1"/>
    </row>
    <row r="12" spans="1:32" x14ac:dyDescent="0.2">
      <c r="G12" t="s">
        <v>17</v>
      </c>
      <c r="H12">
        <f>1/4</f>
        <v>0.25</v>
      </c>
      <c r="I12">
        <f>0</f>
        <v>0</v>
      </c>
      <c r="J12">
        <f>1/4</f>
        <v>0.25</v>
      </c>
      <c r="L12" t="s">
        <v>17</v>
      </c>
      <c r="M12">
        <f>2/7</f>
        <v>0.2857142857142857</v>
      </c>
      <c r="N12">
        <f>1/3</f>
        <v>0.33333333333333331</v>
      </c>
    </row>
    <row r="13" spans="1:32" x14ac:dyDescent="0.2">
      <c r="A13" s="1">
        <v>11</v>
      </c>
      <c r="B13" s="1" t="s">
        <v>4</v>
      </c>
      <c r="C13" s="1">
        <v>14</v>
      </c>
      <c r="D13" s="1" t="s">
        <v>7</v>
      </c>
      <c r="E13" s="1" t="s">
        <v>9</v>
      </c>
      <c r="F13" s="7" t="s">
        <v>42</v>
      </c>
      <c r="G13" t="s">
        <v>17</v>
      </c>
      <c r="H13">
        <f>H12*4/10+I12*2/10+J12*4/10</f>
        <v>0.2</v>
      </c>
      <c r="L13" t="s">
        <v>17</v>
      </c>
      <c r="M13">
        <f>M12*7/10+N12*3/10</f>
        <v>0.30000000000000004</v>
      </c>
      <c r="P13" t="s">
        <v>17</v>
      </c>
      <c r="Q13">
        <f>MIN(Q9:Q10)/Q11</f>
        <v>0</v>
      </c>
      <c r="R13">
        <f t="shared" ref="R13:AF13" si="1">MIN(R9:R10)/R11</f>
        <v>0.33333333333333331</v>
      </c>
      <c r="S13">
        <f t="shared" si="1"/>
        <v>0.33333333333333331</v>
      </c>
      <c r="T13">
        <f t="shared" si="1"/>
        <v>0.42857142857142855</v>
      </c>
      <c r="U13">
        <f t="shared" si="1"/>
        <v>0.25</v>
      </c>
      <c r="V13">
        <f t="shared" si="1"/>
        <v>0.5</v>
      </c>
      <c r="W13">
        <f t="shared" si="1"/>
        <v>0.33333333333333331</v>
      </c>
      <c r="X13">
        <f t="shared" si="1"/>
        <v>0.5</v>
      </c>
      <c r="Y13">
        <f t="shared" si="1"/>
        <v>0.2857142857142857</v>
      </c>
      <c r="Z13">
        <f t="shared" si="1"/>
        <v>0.33333333333333331</v>
      </c>
      <c r="AA13">
        <f t="shared" si="1"/>
        <v>0.375</v>
      </c>
      <c r="AB13">
        <f t="shared" si="1"/>
        <v>0.5</v>
      </c>
      <c r="AC13">
        <f t="shared" si="1"/>
        <v>0.44444444444444442</v>
      </c>
      <c r="AD13">
        <f t="shared" si="1"/>
        <v>0</v>
      </c>
    </row>
    <row r="14" spans="1:32" x14ac:dyDescent="0.2">
      <c r="A14" s="1">
        <v>12</v>
      </c>
      <c r="B14" s="1" t="s">
        <v>8</v>
      </c>
      <c r="C14" s="1">
        <v>13</v>
      </c>
      <c r="D14" s="1" t="s">
        <v>7</v>
      </c>
      <c r="E14" s="1" t="s">
        <v>9</v>
      </c>
      <c r="F14" s="12" t="s">
        <v>41</v>
      </c>
      <c r="G14" s="13" t="s">
        <v>18</v>
      </c>
      <c r="H14" s="13">
        <f>J2-H13</f>
        <v>0.2</v>
      </c>
      <c r="L14" t="s">
        <v>18</v>
      </c>
      <c r="M14">
        <f>J2-M13</f>
        <v>9.9999999999999978E-2</v>
      </c>
      <c r="P14" t="s">
        <v>17</v>
      </c>
      <c r="Q14">
        <f>Q13*Q11/10+R13*R11/10</f>
        <v>0.3</v>
      </c>
      <c r="S14">
        <f>S13*S11/10+T13*T11/10</f>
        <v>0.4</v>
      </c>
      <c r="U14">
        <f>U13*U11/10+V13*V11/10</f>
        <v>0.4</v>
      </c>
      <c r="W14">
        <f>W13*W11/10+X13*X11/10</f>
        <v>0.4</v>
      </c>
      <c r="Y14">
        <f>Y13*Y11/10+Z13*Z11/10</f>
        <v>0.30000000000000004</v>
      </c>
      <c r="AA14">
        <f>AA13*AA11/10+AB13*AB11/10</f>
        <v>0.4</v>
      </c>
      <c r="AC14">
        <f>AC13*AC11/10+AD13*AD11/10</f>
        <v>0.4</v>
      </c>
    </row>
    <row r="15" spans="1:32" x14ac:dyDescent="0.2">
      <c r="A15" s="1">
        <v>13</v>
      </c>
      <c r="B15" s="1" t="s">
        <v>8</v>
      </c>
      <c r="C15" s="1">
        <v>26</v>
      </c>
      <c r="D15" s="1" t="s">
        <v>5</v>
      </c>
      <c r="E15" s="1" t="s">
        <v>9</v>
      </c>
      <c r="F15" s="12" t="s">
        <v>41</v>
      </c>
      <c r="P15" t="s">
        <v>18</v>
      </c>
      <c r="Q15">
        <f>$J$2-Q14</f>
        <v>0.10000000000000003</v>
      </c>
      <c r="S15">
        <f>$J$2-S14</f>
        <v>0</v>
      </c>
      <c r="U15">
        <f>$J$2-U14</f>
        <v>0</v>
      </c>
      <c r="W15">
        <f>$J$2-W14</f>
        <v>0</v>
      </c>
      <c r="Y15">
        <f>$J$2-Y14</f>
        <v>9.9999999999999978E-2</v>
      </c>
      <c r="AA15">
        <f>$J$2-AA14</f>
        <v>0</v>
      </c>
      <c r="AC15">
        <f>$J$2-AC14</f>
        <v>0</v>
      </c>
    </row>
    <row r="16" spans="1:32" x14ac:dyDescent="0.2">
      <c r="A16" s="1">
        <v>14</v>
      </c>
      <c r="B16" s="1" t="s">
        <v>10</v>
      </c>
      <c r="C16" s="1">
        <v>16</v>
      </c>
      <c r="D16" s="1" t="s">
        <v>7</v>
      </c>
      <c r="E16" s="1" t="s">
        <v>6</v>
      </c>
      <c r="F16" s="12" t="s">
        <v>42</v>
      </c>
      <c r="G16" s="1"/>
      <c r="H16" s="1" t="s">
        <v>4</v>
      </c>
      <c r="I16" s="1" t="s">
        <v>12</v>
      </c>
    </row>
    <row r="17" spans="1:16" x14ac:dyDescent="0.2">
      <c r="G17" s="1" t="s">
        <v>9</v>
      </c>
      <c r="H17" s="1">
        <v>1</v>
      </c>
      <c r="I17" s="1">
        <v>5</v>
      </c>
    </row>
    <row r="18" spans="1:16" x14ac:dyDescent="0.2">
      <c r="G18" s="1" t="s">
        <v>6</v>
      </c>
      <c r="H18" s="1">
        <v>3</v>
      </c>
      <c r="I18" s="1">
        <v>1</v>
      </c>
      <c r="L18" s="3" t="s">
        <v>20</v>
      </c>
    </row>
    <row r="19" spans="1:16" x14ac:dyDescent="0.2">
      <c r="G19" s="1"/>
      <c r="H19" s="1">
        <f>SUM(H17:H18)</f>
        <v>4</v>
      </c>
      <c r="I19" s="1">
        <f>SUM(I17:I18)</f>
        <v>6</v>
      </c>
    </row>
    <row r="20" spans="1:16" x14ac:dyDescent="0.2">
      <c r="A20" s="9" t="s">
        <v>32</v>
      </c>
      <c r="L20" s="1"/>
      <c r="M20" s="1" t="s">
        <v>0</v>
      </c>
      <c r="N20" s="1" t="s">
        <v>1</v>
      </c>
      <c r="O20" s="1" t="s">
        <v>2</v>
      </c>
      <c r="P20" s="1" t="s">
        <v>3</v>
      </c>
    </row>
    <row r="21" spans="1:16" x14ac:dyDescent="0.2">
      <c r="B21" s="10" t="s">
        <v>33</v>
      </c>
      <c r="G21" t="s">
        <v>17</v>
      </c>
      <c r="H21">
        <f>1/4</f>
        <v>0.25</v>
      </c>
      <c r="I21">
        <f>1/6</f>
        <v>0.16666666666666666</v>
      </c>
      <c r="L21" s="7">
        <v>1</v>
      </c>
      <c r="M21" s="7" t="s">
        <v>4</v>
      </c>
      <c r="N21" s="7">
        <v>25</v>
      </c>
      <c r="O21" s="7" t="s">
        <v>5</v>
      </c>
      <c r="P21" s="7" t="s">
        <v>6</v>
      </c>
    </row>
    <row r="22" spans="1:16" x14ac:dyDescent="0.2">
      <c r="A22" s="9" t="s">
        <v>34</v>
      </c>
      <c r="G22" t="s">
        <v>17</v>
      </c>
      <c r="H22">
        <f>H21*4/10+I21*6/10</f>
        <v>0.2</v>
      </c>
      <c r="L22" s="7">
        <v>2</v>
      </c>
      <c r="M22" s="7" t="s">
        <v>4</v>
      </c>
      <c r="N22" s="7">
        <v>26</v>
      </c>
      <c r="O22" s="7" t="s">
        <v>7</v>
      </c>
      <c r="P22" s="7" t="s">
        <v>6</v>
      </c>
    </row>
    <row r="23" spans="1:16" x14ac:dyDescent="0.2">
      <c r="B23" s="9" t="s">
        <v>35</v>
      </c>
      <c r="G23" s="3" t="s">
        <v>18</v>
      </c>
      <c r="H23" s="3">
        <f>J2-H22</f>
        <v>0.2</v>
      </c>
      <c r="L23" s="6">
        <v>3</v>
      </c>
      <c r="M23" s="6" t="s">
        <v>8</v>
      </c>
      <c r="N23" s="6">
        <v>27</v>
      </c>
      <c r="O23" s="6" t="s">
        <v>5</v>
      </c>
      <c r="P23" s="6" t="s">
        <v>9</v>
      </c>
    </row>
    <row r="24" spans="1:16" x14ac:dyDescent="0.2">
      <c r="C24" s="10" t="s">
        <v>33</v>
      </c>
      <c r="L24" s="8">
        <v>4</v>
      </c>
      <c r="M24" s="8" t="s">
        <v>10</v>
      </c>
      <c r="N24" s="8">
        <v>19</v>
      </c>
      <c r="O24" s="8" t="s">
        <v>5</v>
      </c>
      <c r="P24" s="8" t="s">
        <v>9</v>
      </c>
    </row>
    <row r="25" spans="1:16" x14ac:dyDescent="0.2">
      <c r="B25" s="9" t="s">
        <v>40</v>
      </c>
      <c r="G25" s="1"/>
      <c r="H25" s="1" t="s">
        <v>0</v>
      </c>
      <c r="I25" s="1" t="s">
        <v>13</v>
      </c>
      <c r="L25" s="8">
        <v>5</v>
      </c>
      <c r="M25" s="8" t="s">
        <v>10</v>
      </c>
      <c r="N25" s="8">
        <v>8</v>
      </c>
      <c r="O25" s="8" t="s">
        <v>5</v>
      </c>
      <c r="P25" s="8" t="s">
        <v>9</v>
      </c>
    </row>
    <row r="26" spans="1:16" x14ac:dyDescent="0.2">
      <c r="C26" s="11" t="s">
        <v>36</v>
      </c>
      <c r="G26" s="1" t="s">
        <v>9</v>
      </c>
      <c r="H26" s="1">
        <v>2</v>
      </c>
      <c r="I26" s="1">
        <v>4</v>
      </c>
      <c r="L26" s="8">
        <v>6</v>
      </c>
      <c r="M26" s="8" t="s">
        <v>10</v>
      </c>
      <c r="N26" s="8">
        <v>7</v>
      </c>
      <c r="O26" s="8" t="s">
        <v>7</v>
      </c>
      <c r="P26" s="8" t="s">
        <v>6</v>
      </c>
    </row>
    <row r="27" spans="1:16" x14ac:dyDescent="0.2">
      <c r="A27" s="9" t="s">
        <v>37</v>
      </c>
      <c r="G27" s="1" t="s">
        <v>6</v>
      </c>
      <c r="H27" s="1">
        <v>0</v>
      </c>
      <c r="I27" s="1">
        <v>4</v>
      </c>
      <c r="L27" s="6">
        <v>7</v>
      </c>
      <c r="M27" s="6" t="s">
        <v>8</v>
      </c>
      <c r="N27" s="6">
        <v>10</v>
      </c>
      <c r="O27" s="6" t="s">
        <v>7</v>
      </c>
      <c r="P27" s="6" t="s">
        <v>9</v>
      </c>
    </row>
    <row r="28" spans="1:16" x14ac:dyDescent="0.2">
      <c r="B28" s="9" t="s">
        <v>38</v>
      </c>
      <c r="G28" s="1"/>
      <c r="H28" s="1">
        <f>SUM(H26:H27)</f>
        <v>2</v>
      </c>
      <c r="I28" s="1">
        <f>SUM(I26:I27)</f>
        <v>8</v>
      </c>
      <c r="L28" s="7">
        <v>8</v>
      </c>
      <c r="M28" s="7" t="s">
        <v>4</v>
      </c>
      <c r="N28" s="7">
        <v>15</v>
      </c>
      <c r="O28" s="7" t="s">
        <v>5</v>
      </c>
      <c r="P28" s="7" t="s">
        <v>6</v>
      </c>
    </row>
    <row r="29" spans="1:16" x14ac:dyDescent="0.2">
      <c r="C29" s="10" t="s">
        <v>33</v>
      </c>
      <c r="L29" s="7">
        <v>9</v>
      </c>
      <c r="M29" s="7" t="s">
        <v>4</v>
      </c>
      <c r="N29" s="7">
        <v>8</v>
      </c>
      <c r="O29" s="7" t="s">
        <v>5</v>
      </c>
      <c r="P29" s="7" t="s">
        <v>9</v>
      </c>
    </row>
    <row r="30" spans="1:16" x14ac:dyDescent="0.2">
      <c r="B30" s="9" t="s">
        <v>39</v>
      </c>
      <c r="G30" t="s">
        <v>17</v>
      </c>
      <c r="H30">
        <f>0</f>
        <v>0</v>
      </c>
      <c r="I30">
        <f>4/8</f>
        <v>0.5</v>
      </c>
      <c r="L30" s="8">
        <v>10</v>
      </c>
      <c r="M30" s="8" t="s">
        <v>10</v>
      </c>
      <c r="N30" s="8">
        <v>15</v>
      </c>
      <c r="O30" s="8" t="s">
        <v>5</v>
      </c>
      <c r="P30" s="8" t="s">
        <v>9</v>
      </c>
    </row>
    <row r="31" spans="1:16" x14ac:dyDescent="0.2">
      <c r="C31" s="11" t="s">
        <v>36</v>
      </c>
      <c r="G31" t="s">
        <v>17</v>
      </c>
      <c r="H31">
        <f>H30*2/10+I30*8/10</f>
        <v>0.4</v>
      </c>
    </row>
    <row r="32" spans="1:16" x14ac:dyDescent="0.2">
      <c r="G32" t="s">
        <v>18</v>
      </c>
      <c r="H32">
        <f>J2-H31</f>
        <v>0</v>
      </c>
    </row>
    <row r="34" spans="7:29" x14ac:dyDescent="0.2">
      <c r="G34" s="1"/>
      <c r="H34" s="1" t="s">
        <v>10</v>
      </c>
      <c r="I34" s="1" t="s">
        <v>14</v>
      </c>
      <c r="L34" s="1"/>
      <c r="M34" s="1" t="s">
        <v>0</v>
      </c>
      <c r="N34" s="1" t="s">
        <v>1</v>
      </c>
      <c r="O34" s="1" t="s">
        <v>2</v>
      </c>
      <c r="P34" s="1" t="s">
        <v>3</v>
      </c>
    </row>
    <row r="35" spans="7:29" x14ac:dyDescent="0.2">
      <c r="G35" s="1" t="s">
        <v>9</v>
      </c>
      <c r="H35" s="1">
        <v>3</v>
      </c>
      <c r="I35" s="1">
        <v>5</v>
      </c>
      <c r="L35" s="6">
        <v>3</v>
      </c>
      <c r="M35" s="6" t="s">
        <v>8</v>
      </c>
      <c r="N35" s="6">
        <v>27</v>
      </c>
      <c r="O35" s="6" t="s">
        <v>5</v>
      </c>
      <c r="P35" s="6" t="s">
        <v>9</v>
      </c>
      <c r="R35" s="1" t="s">
        <v>9</v>
      </c>
      <c r="S35" s="1">
        <v>1</v>
      </c>
    </row>
    <row r="36" spans="7:29" x14ac:dyDescent="0.2">
      <c r="G36" s="1" t="s">
        <v>6</v>
      </c>
      <c r="H36" s="1">
        <v>1</v>
      </c>
      <c r="I36" s="1">
        <v>1</v>
      </c>
      <c r="L36" s="6">
        <v>7</v>
      </c>
      <c r="M36" s="6" t="s">
        <v>8</v>
      </c>
      <c r="N36" s="6">
        <v>10</v>
      </c>
      <c r="O36" s="6" t="s">
        <v>7</v>
      </c>
      <c r="P36" s="6" t="s">
        <v>9</v>
      </c>
      <c r="R36" s="1" t="s">
        <v>6</v>
      </c>
      <c r="S36" s="1">
        <v>3</v>
      </c>
    </row>
    <row r="37" spans="7:29" x14ac:dyDescent="0.2">
      <c r="H37" s="1">
        <f>SUM(H35:H36)</f>
        <v>4</v>
      </c>
      <c r="I37" s="1">
        <f>SUM(I35:I36)</f>
        <v>6</v>
      </c>
      <c r="R37" s="1" t="s">
        <v>17</v>
      </c>
      <c r="S37">
        <f>MIN(S35:S36)/4</f>
        <v>0.25</v>
      </c>
    </row>
    <row r="38" spans="7:29" x14ac:dyDescent="0.2">
      <c r="L38" t="s">
        <v>21</v>
      </c>
    </row>
    <row r="39" spans="7:29" x14ac:dyDescent="0.2">
      <c r="G39" t="s">
        <v>17</v>
      </c>
      <c r="H39">
        <f>1/4</f>
        <v>0.25</v>
      </c>
      <c r="I39">
        <f>1/6</f>
        <v>0.16666666666666666</v>
      </c>
    </row>
    <row r="40" spans="7:29" x14ac:dyDescent="0.2">
      <c r="G40" t="s">
        <v>17</v>
      </c>
      <c r="H40">
        <f>H39*4/10+I39*I37/10</f>
        <v>0.2</v>
      </c>
    </row>
    <row r="41" spans="7:29" x14ac:dyDescent="0.2">
      <c r="G41" s="3" t="s">
        <v>18</v>
      </c>
      <c r="H41" s="3">
        <f>J2-H40</f>
        <v>0.2</v>
      </c>
      <c r="L41" s="1"/>
      <c r="M41" s="1" t="s">
        <v>0</v>
      </c>
      <c r="N41" s="1" t="s">
        <v>1</v>
      </c>
      <c r="O41" s="1" t="s">
        <v>2</v>
      </c>
      <c r="P41" s="1" t="s">
        <v>3</v>
      </c>
      <c r="R41" s="3" t="s">
        <v>16</v>
      </c>
      <c r="V41" s="3" t="s">
        <v>15</v>
      </c>
    </row>
    <row r="42" spans="7:29" x14ac:dyDescent="0.2">
      <c r="L42" s="7">
        <v>1</v>
      </c>
      <c r="M42" s="7" t="s">
        <v>4</v>
      </c>
      <c r="N42" s="7">
        <v>25</v>
      </c>
      <c r="O42" s="7" t="s">
        <v>5</v>
      </c>
      <c r="P42" s="7" t="s">
        <v>6</v>
      </c>
      <c r="S42" s="1" t="s">
        <v>5</v>
      </c>
      <c r="T42" s="1" t="s">
        <v>7</v>
      </c>
    </row>
    <row r="43" spans="7:29" x14ac:dyDescent="0.2">
      <c r="L43" s="7">
        <v>2</v>
      </c>
      <c r="M43" s="7" t="s">
        <v>4</v>
      </c>
      <c r="N43" s="7">
        <v>26</v>
      </c>
      <c r="O43" s="7" t="s">
        <v>7</v>
      </c>
      <c r="P43" s="7" t="s">
        <v>6</v>
      </c>
      <c r="R43" s="1" t="s">
        <v>9</v>
      </c>
      <c r="S43" s="1">
        <v>1</v>
      </c>
      <c r="T43" s="1">
        <v>0</v>
      </c>
      <c r="W43" s="1" t="s">
        <v>22</v>
      </c>
      <c r="X43" s="1" t="s">
        <v>23</v>
      </c>
      <c r="Y43" s="1" t="s">
        <v>24</v>
      </c>
      <c r="Z43" s="1" t="s">
        <v>25</v>
      </c>
      <c r="AA43" s="1" t="s">
        <v>26</v>
      </c>
      <c r="AB43" s="1" t="s">
        <v>27</v>
      </c>
      <c r="AC43" s="1"/>
    </row>
    <row r="44" spans="7:29" x14ac:dyDescent="0.2">
      <c r="L44" s="7">
        <v>8</v>
      </c>
      <c r="M44" s="7" t="s">
        <v>4</v>
      </c>
      <c r="N44" s="7">
        <v>15</v>
      </c>
      <c r="O44" s="7" t="s">
        <v>5</v>
      </c>
      <c r="P44" s="7" t="s">
        <v>6</v>
      </c>
      <c r="R44" s="1" t="s">
        <v>6</v>
      </c>
      <c r="S44" s="1">
        <v>2</v>
      </c>
      <c r="T44" s="1">
        <v>1</v>
      </c>
      <c r="V44" s="1" t="s">
        <v>9</v>
      </c>
      <c r="W44" s="1">
        <v>1</v>
      </c>
      <c r="X44" s="1">
        <v>0</v>
      </c>
      <c r="Y44" s="1">
        <v>1</v>
      </c>
      <c r="Z44" s="1">
        <v>0</v>
      </c>
      <c r="AA44" s="1">
        <v>1</v>
      </c>
      <c r="AB44" s="1">
        <v>0</v>
      </c>
    </row>
    <row r="45" spans="7:29" x14ac:dyDescent="0.2">
      <c r="L45" s="7">
        <v>9</v>
      </c>
      <c r="M45" s="7" t="s">
        <v>4</v>
      </c>
      <c r="N45" s="7">
        <v>8</v>
      </c>
      <c r="O45" s="7" t="s">
        <v>5</v>
      </c>
      <c r="P45" s="7" t="s">
        <v>9</v>
      </c>
      <c r="S45" s="1">
        <f>SUM(S43:S44)</f>
        <v>3</v>
      </c>
      <c r="T45" s="1">
        <f>SUM(T43:T44)</f>
        <v>1</v>
      </c>
      <c r="V45" s="1" t="s">
        <v>6</v>
      </c>
      <c r="W45" s="1">
        <v>0</v>
      </c>
      <c r="X45" s="1">
        <v>3</v>
      </c>
      <c r="Y45" s="1">
        <v>1</v>
      </c>
      <c r="Z45" s="1">
        <v>2</v>
      </c>
      <c r="AA45" s="1">
        <v>2</v>
      </c>
      <c r="AB45" s="1">
        <v>1</v>
      </c>
    </row>
    <row r="46" spans="7:29" x14ac:dyDescent="0.2">
      <c r="W46" s="1">
        <f>W44+W45</f>
        <v>1</v>
      </c>
      <c r="X46" s="1">
        <f t="shared" ref="X46:AB46" si="2">X44+X45</f>
        <v>3</v>
      </c>
      <c r="Y46" s="1">
        <f t="shared" si="2"/>
        <v>2</v>
      </c>
      <c r="Z46" s="1">
        <f t="shared" si="2"/>
        <v>2</v>
      </c>
      <c r="AA46" s="1">
        <f t="shared" si="2"/>
        <v>3</v>
      </c>
      <c r="AB46" s="1">
        <f t="shared" si="2"/>
        <v>1</v>
      </c>
    </row>
    <row r="47" spans="7:29" x14ac:dyDescent="0.2">
      <c r="R47" t="s">
        <v>17</v>
      </c>
      <c r="S47">
        <f>MIN(S43:S44)/S45</f>
        <v>0.33333333333333331</v>
      </c>
      <c r="T47">
        <f>MIN(T43:T44)/T45</f>
        <v>0</v>
      </c>
    </row>
    <row r="48" spans="7:29" x14ac:dyDescent="0.2">
      <c r="M48" s="1" t="s">
        <v>0</v>
      </c>
      <c r="N48" s="1" t="s">
        <v>1</v>
      </c>
      <c r="O48" s="1" t="s">
        <v>2</v>
      </c>
      <c r="P48" s="1" t="s">
        <v>3</v>
      </c>
      <c r="R48" t="s">
        <v>17</v>
      </c>
      <c r="S48">
        <f>S47*S45/4+T47*T45/10</f>
        <v>0.25</v>
      </c>
      <c r="V48" t="s">
        <v>17</v>
      </c>
      <c r="W48" s="1">
        <f>MIN(W44:W45)/W46</f>
        <v>0</v>
      </c>
      <c r="X48" s="1">
        <f t="shared" ref="X48:AB48" si="3">MIN(X44:X45)/X46</f>
        <v>0</v>
      </c>
      <c r="Y48" s="1">
        <f t="shared" si="3"/>
        <v>0.5</v>
      </c>
      <c r="Z48" s="1">
        <f t="shared" si="3"/>
        <v>0</v>
      </c>
      <c r="AA48" s="1">
        <f t="shared" si="3"/>
        <v>0.33333333333333331</v>
      </c>
      <c r="AB48" s="1">
        <f t="shared" si="3"/>
        <v>0</v>
      </c>
    </row>
    <row r="49" spans="12:28" x14ac:dyDescent="0.2">
      <c r="L49" s="8">
        <v>4</v>
      </c>
      <c r="M49" s="8" t="s">
        <v>10</v>
      </c>
      <c r="N49" s="8">
        <v>19</v>
      </c>
      <c r="O49" s="8" t="s">
        <v>5</v>
      </c>
      <c r="P49" s="8" t="s">
        <v>9</v>
      </c>
      <c r="R49" t="s">
        <v>18</v>
      </c>
      <c r="S49">
        <f>S48-S37</f>
        <v>0</v>
      </c>
      <c r="V49" t="s">
        <v>17</v>
      </c>
      <c r="W49" s="1">
        <f>W48*W46/4+X48*X46/4</f>
        <v>0</v>
      </c>
      <c r="X49" s="1"/>
      <c r="Y49" s="1">
        <f>Y48*Y46/4+Z48*Z46/4</f>
        <v>0.25</v>
      </c>
      <c r="Z49" s="1"/>
      <c r="AA49" s="1">
        <f>AA48*AA46/4+AB48*AB46/4</f>
        <v>0.25</v>
      </c>
      <c r="AB49" s="1"/>
    </row>
    <row r="50" spans="12:28" x14ac:dyDescent="0.2">
      <c r="L50" s="8">
        <v>5</v>
      </c>
      <c r="M50" s="8" t="s">
        <v>10</v>
      </c>
      <c r="N50" s="8">
        <v>8</v>
      </c>
      <c r="O50" s="8" t="s">
        <v>5</v>
      </c>
      <c r="P50" s="8" t="s">
        <v>9</v>
      </c>
      <c r="V50" s="3" t="s">
        <v>18</v>
      </c>
      <c r="W50" s="2">
        <f>$S$37-W49</f>
        <v>0.25</v>
      </c>
      <c r="X50" s="1"/>
      <c r="Y50" s="1">
        <f>$S$37-Y49</f>
        <v>0</v>
      </c>
      <c r="Z50" s="1"/>
      <c r="AA50" s="1">
        <f>$S$37-AA49</f>
        <v>0</v>
      </c>
    </row>
    <row r="51" spans="12:28" x14ac:dyDescent="0.2">
      <c r="L51" s="8">
        <v>6</v>
      </c>
      <c r="M51" s="8" t="s">
        <v>10</v>
      </c>
      <c r="N51" s="8">
        <v>7</v>
      </c>
      <c r="O51" s="8" t="s">
        <v>7</v>
      </c>
      <c r="P51" s="8" t="s">
        <v>6</v>
      </c>
    </row>
    <row r="52" spans="12:28" x14ac:dyDescent="0.2">
      <c r="L52" s="8">
        <v>10</v>
      </c>
      <c r="M52" s="8" t="s">
        <v>10</v>
      </c>
      <c r="N52" s="8">
        <v>15</v>
      </c>
      <c r="O52" s="8" t="s">
        <v>5</v>
      </c>
      <c r="P52" s="8" t="s">
        <v>9</v>
      </c>
    </row>
    <row r="54" spans="12:28" x14ac:dyDescent="0.2">
      <c r="R54" s="1" t="s">
        <v>9</v>
      </c>
      <c r="S54" s="1">
        <v>3</v>
      </c>
      <c r="V54" s="3" t="s">
        <v>30</v>
      </c>
    </row>
    <row r="55" spans="12:28" x14ac:dyDescent="0.2">
      <c r="R55" s="1" t="s">
        <v>6</v>
      </c>
      <c r="S55" s="1">
        <v>1</v>
      </c>
    </row>
    <row r="56" spans="12:28" x14ac:dyDescent="0.2">
      <c r="R56" s="1" t="s">
        <v>17</v>
      </c>
      <c r="S56">
        <f>MIN(S54:S55)/4</f>
        <v>0.25</v>
      </c>
    </row>
    <row r="60" spans="12:28" x14ac:dyDescent="0.2">
      <c r="R60" s="3" t="s">
        <v>16</v>
      </c>
      <c r="V60" s="3" t="s">
        <v>15</v>
      </c>
    </row>
    <row r="61" spans="12:28" x14ac:dyDescent="0.2">
      <c r="S61" s="1" t="s">
        <v>5</v>
      </c>
      <c r="T61" s="1" t="s">
        <v>7</v>
      </c>
    </row>
    <row r="62" spans="12:28" x14ac:dyDescent="0.2">
      <c r="R62" s="1" t="s">
        <v>9</v>
      </c>
      <c r="S62" s="1">
        <v>3</v>
      </c>
      <c r="T62" s="1">
        <v>0</v>
      </c>
      <c r="W62" s="1" t="s">
        <v>28</v>
      </c>
      <c r="X62" s="1" t="s">
        <v>29</v>
      </c>
      <c r="Y62" s="1" t="s">
        <v>22</v>
      </c>
      <c r="Z62" s="1" t="s">
        <v>23</v>
      </c>
      <c r="AA62" s="1" t="s">
        <v>24</v>
      </c>
      <c r="AB62" s="1" t="s">
        <v>25</v>
      </c>
    </row>
    <row r="63" spans="12:28" x14ac:dyDescent="0.2">
      <c r="R63" s="1" t="s">
        <v>6</v>
      </c>
      <c r="S63" s="1">
        <v>0</v>
      </c>
      <c r="T63" s="1">
        <v>1</v>
      </c>
      <c r="V63" s="1" t="s">
        <v>9</v>
      </c>
      <c r="W63" s="1">
        <v>0</v>
      </c>
      <c r="X63" s="1">
        <v>3</v>
      </c>
      <c r="Y63" s="1">
        <v>1</v>
      </c>
      <c r="Z63" s="1">
        <v>2</v>
      </c>
      <c r="AA63" s="1">
        <v>2</v>
      </c>
      <c r="AB63" s="1">
        <v>1</v>
      </c>
    </row>
    <row r="64" spans="12:28" x14ac:dyDescent="0.2">
      <c r="S64" s="1">
        <f>SUM(S62:S63)</f>
        <v>3</v>
      </c>
      <c r="T64" s="1">
        <f>SUM(T62:T63)</f>
        <v>1</v>
      </c>
      <c r="V64" s="1" t="s">
        <v>6</v>
      </c>
      <c r="W64" s="1">
        <v>1</v>
      </c>
      <c r="X64" s="1">
        <v>0</v>
      </c>
      <c r="Y64" s="1">
        <v>1</v>
      </c>
      <c r="Z64" s="1">
        <v>0</v>
      </c>
      <c r="AA64" s="1">
        <v>1</v>
      </c>
      <c r="AB64" s="1">
        <v>0</v>
      </c>
    </row>
    <row r="65" spans="18:28" x14ac:dyDescent="0.2">
      <c r="W65" s="1">
        <f>W63+W64</f>
        <v>1</v>
      </c>
      <c r="X65" s="1">
        <f t="shared" ref="X65" si="4">X63+X64</f>
        <v>3</v>
      </c>
      <c r="Y65" s="1">
        <f t="shared" ref="Y65" si="5">Y63+Y64</f>
        <v>2</v>
      </c>
      <c r="Z65" s="1">
        <f t="shared" ref="Z65" si="6">Z63+Z64</f>
        <v>2</v>
      </c>
      <c r="AA65" s="1">
        <f t="shared" ref="AA65" si="7">AA63+AA64</f>
        <v>3</v>
      </c>
      <c r="AB65" s="1">
        <f t="shared" ref="AB65" si="8">AB63+AB64</f>
        <v>1</v>
      </c>
    </row>
    <row r="66" spans="18:28" x14ac:dyDescent="0.2">
      <c r="R66" t="s">
        <v>17</v>
      </c>
      <c r="S66">
        <f>MIN(S62:S63)/S64</f>
        <v>0</v>
      </c>
      <c r="T66">
        <f>MIN(T62:T63)/T64</f>
        <v>0</v>
      </c>
    </row>
    <row r="67" spans="18:28" x14ac:dyDescent="0.2">
      <c r="R67" t="s">
        <v>17</v>
      </c>
      <c r="S67">
        <f>S66*S64/4+T66*T64/10</f>
        <v>0</v>
      </c>
      <c r="V67" t="s">
        <v>17</v>
      </c>
      <c r="W67" s="1">
        <f>MIN(W63:W64)/W65</f>
        <v>0</v>
      </c>
      <c r="X67" s="1">
        <f t="shared" ref="X67:AB67" si="9">MIN(X63:X64)/X65</f>
        <v>0</v>
      </c>
      <c r="Y67" s="1">
        <f t="shared" si="9"/>
        <v>0.5</v>
      </c>
      <c r="Z67" s="1">
        <f t="shared" si="9"/>
        <v>0</v>
      </c>
      <c r="AA67" s="1">
        <f t="shared" si="9"/>
        <v>0.33333333333333331</v>
      </c>
      <c r="AB67" s="1">
        <f t="shared" si="9"/>
        <v>0</v>
      </c>
    </row>
    <row r="68" spans="18:28" x14ac:dyDescent="0.2">
      <c r="R68" s="3" t="s">
        <v>18</v>
      </c>
      <c r="S68" s="3">
        <f>S56-S67</f>
        <v>0.25</v>
      </c>
      <c r="V68" t="s">
        <v>17</v>
      </c>
      <c r="W68" s="1">
        <f>W67*W65/4+X67*X65/4</f>
        <v>0</v>
      </c>
      <c r="X68" s="1"/>
      <c r="Y68" s="1">
        <f>Y67*Y65/4+Z67*Z65/4</f>
        <v>0.25</v>
      </c>
      <c r="Z68" s="1"/>
      <c r="AA68" s="1">
        <f>AA67*AA65/4+AB67*AB65/4</f>
        <v>0.25</v>
      </c>
      <c r="AB68" s="1"/>
    </row>
    <row r="69" spans="18:28" x14ac:dyDescent="0.2">
      <c r="V69" t="s">
        <v>18</v>
      </c>
      <c r="W69" s="1">
        <f>$S$56-W68</f>
        <v>0.25</v>
      </c>
      <c r="X69" s="1"/>
      <c r="Y69" s="1">
        <f>$S$56-Y68</f>
        <v>0</v>
      </c>
      <c r="Z69" s="1"/>
      <c r="AA69" s="1">
        <f>$S$56-AA68</f>
        <v>0</v>
      </c>
    </row>
    <row r="72" spans="18:28" x14ac:dyDescent="0.2">
      <c r="R72" s="3" t="s">
        <v>31</v>
      </c>
    </row>
  </sheetData>
  <mergeCells count="16">
    <mergeCell ref="Y7:Z7"/>
    <mergeCell ref="AA7:AB7"/>
    <mergeCell ref="AC7:AD7"/>
    <mergeCell ref="AE7:AF7"/>
    <mergeCell ref="AE8:AF8"/>
    <mergeCell ref="AC8:AD8"/>
    <mergeCell ref="AA8:AB8"/>
    <mergeCell ref="Y8:Z8"/>
    <mergeCell ref="Q8:R8"/>
    <mergeCell ref="Q7:R7"/>
    <mergeCell ref="S7:T7"/>
    <mergeCell ref="U7:V7"/>
    <mergeCell ref="W7:X7"/>
    <mergeCell ref="W8:X8"/>
    <mergeCell ref="U8:V8"/>
    <mergeCell ref="S8:T8"/>
  </mergeCells>
  <pageMargins left="0.7" right="0.7" top="0.75" bottom="0.75" header="0.3" footer="0.3"/>
  <pageSetup paperSize="9" scale="5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GUIDOTTI</dc:creator>
  <cp:lastModifiedBy>RICCARDO GUIDOTTI</cp:lastModifiedBy>
  <cp:lastPrinted>2022-11-17T08:19:37Z</cp:lastPrinted>
  <dcterms:created xsi:type="dcterms:W3CDTF">2022-11-16T13:49:52Z</dcterms:created>
  <dcterms:modified xsi:type="dcterms:W3CDTF">2022-11-17T08:20:16Z</dcterms:modified>
</cp:coreProperties>
</file>