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aramella\Desktop\"/>
    </mc:Choice>
  </mc:AlternateContent>
  <bookViews>
    <workbookView xWindow="0" yWindow="0" windowWidth="28800" windowHeight="13545"/>
  </bookViews>
  <sheets>
    <sheet name="Trendline Examples" sheetId="1" r:id="rId1"/>
  </sheets>
  <externalReferences>
    <externalReference r:id="rId2"/>
  </externalReferences>
  <definedNames>
    <definedName name="Alfa">'[1]Figura 9.6'!$B$10</definedName>
    <definedName name="chi_quadrato">'[1]Figura 12.1'!$F$13</definedName>
    <definedName name="Dati">'[1]Figura 9.4'!$D$5:$D$12</definedName>
    <definedName name="Dev_Standard">'[1]Figura 12.1'!$C$4</definedName>
    <definedName name="DevSt">'[1]Figura 9.6'!$B$8</definedName>
    <definedName name="DevStErr">'[1]Figura 19.10'!$F$4</definedName>
    <definedName name="Errore">'[1]Figura 19.10'!$D$8:$D$19</definedName>
    <definedName name="ErroreSt">'[1]Figura 9.6'!$B$12</definedName>
    <definedName name="gl">'[1]Figura 9.4'!$B$12</definedName>
    <definedName name="Livello_Confidenza">'[1]Figura 9.4'!$B$9</definedName>
    <definedName name="Media">'[1]Figura 9.6'!$B$6</definedName>
    <definedName name="MediaErr">'[1]Figura 19.10'!$F$3</definedName>
    <definedName name="MediaHo">'[1]Figura 9.6'!$B$9</definedName>
    <definedName name="Metà_Intervallo">'[1]Figura 9.4'!$B$14</definedName>
    <definedName name="n">'[1]Figura 9.4'!$B$5</definedName>
    <definedName name="Salario">'[1]Figura 18.10'!$B$2:$B$19</definedName>
    <definedName name="t">'[1]Figura 9.4'!$B$13</definedName>
    <definedName name="Val_Critico">'[1]Figura 12.1'!$B$19</definedName>
    <definedName name="Valore_Crit_z_Ass">'[1]Figura 9.6'!$B$23</definedName>
    <definedName name="Valore_Crit_z_Dx">'[1]Figura 9.6'!$B$19</definedName>
    <definedName name="Valore_Crit_z_Sx">'[1]Figura 9.6'!$B$15</definedName>
    <definedName name="Vendite">'[1]Figura 20.9'!$C$2:$C$21</definedName>
    <definedName name="z">'[1]Figura 9.6'!$B$13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A60" i="1"/>
  <c r="G58" i="1"/>
  <c r="H58" i="1" s="1"/>
  <c r="F58" i="1"/>
  <c r="C58" i="1"/>
  <c r="D58" i="1" s="1"/>
  <c r="E58" i="1" s="1"/>
  <c r="F57" i="1"/>
  <c r="G57" i="1" s="1"/>
  <c r="H57" i="1" s="1"/>
  <c r="C57" i="1"/>
  <c r="D57" i="1" s="1"/>
  <c r="E57" i="1" s="1"/>
  <c r="G56" i="1"/>
  <c r="H56" i="1" s="1"/>
  <c r="F56" i="1"/>
  <c r="C56" i="1"/>
  <c r="D56" i="1" s="1"/>
  <c r="E56" i="1" s="1"/>
  <c r="F55" i="1"/>
  <c r="G55" i="1" s="1"/>
  <c r="H55" i="1" s="1"/>
  <c r="C55" i="1"/>
  <c r="D55" i="1" s="1"/>
  <c r="E55" i="1" s="1"/>
  <c r="G54" i="1"/>
  <c r="H54" i="1" s="1"/>
  <c r="F54" i="1"/>
  <c r="C54" i="1"/>
  <c r="D54" i="1" s="1"/>
  <c r="E54" i="1" s="1"/>
  <c r="F53" i="1"/>
  <c r="G53" i="1" s="1"/>
  <c r="H53" i="1" s="1"/>
  <c r="C53" i="1"/>
  <c r="D53" i="1" s="1"/>
  <c r="E53" i="1" s="1"/>
  <c r="G52" i="1"/>
  <c r="H52" i="1" s="1"/>
  <c r="F52" i="1"/>
  <c r="C52" i="1"/>
  <c r="D52" i="1" s="1"/>
  <c r="E52" i="1" s="1"/>
  <c r="F51" i="1"/>
  <c r="G51" i="1" s="1"/>
  <c r="H51" i="1" s="1"/>
  <c r="C51" i="1"/>
  <c r="D51" i="1" s="1"/>
  <c r="E51" i="1" s="1"/>
  <c r="G50" i="1"/>
  <c r="H50" i="1" s="1"/>
  <c r="F50" i="1"/>
  <c r="C50" i="1"/>
  <c r="D50" i="1" s="1"/>
  <c r="E50" i="1" s="1"/>
  <c r="F49" i="1"/>
  <c r="G49" i="1" s="1"/>
  <c r="H49" i="1" s="1"/>
  <c r="C49" i="1"/>
  <c r="D49" i="1" s="1"/>
  <c r="E49" i="1" s="1"/>
  <c r="G48" i="1"/>
  <c r="H48" i="1" s="1"/>
  <c r="F48" i="1"/>
  <c r="C48" i="1"/>
  <c r="D48" i="1" s="1"/>
  <c r="E48" i="1" s="1"/>
  <c r="F47" i="1"/>
  <c r="G47" i="1" s="1"/>
  <c r="H47" i="1" s="1"/>
  <c r="C47" i="1"/>
  <c r="D47" i="1" s="1"/>
  <c r="E47" i="1" s="1"/>
  <c r="G46" i="1"/>
  <c r="H46" i="1" s="1"/>
  <c r="F46" i="1"/>
  <c r="C46" i="1"/>
  <c r="D46" i="1" s="1"/>
  <c r="E46" i="1" s="1"/>
  <c r="F45" i="1"/>
  <c r="G45" i="1" s="1"/>
  <c r="H45" i="1" s="1"/>
  <c r="E45" i="1"/>
  <c r="D45" i="1"/>
  <c r="C45" i="1"/>
  <c r="G44" i="1"/>
  <c r="H44" i="1" s="1"/>
  <c r="F44" i="1"/>
  <c r="C44" i="1"/>
  <c r="D44" i="1" s="1"/>
  <c r="F43" i="1"/>
  <c r="G43" i="1" s="1"/>
  <c r="E43" i="1"/>
  <c r="D43" i="1"/>
  <c r="C43" i="1"/>
  <c r="H43" i="1" l="1"/>
  <c r="H60" i="1" s="1"/>
  <c r="G60" i="1"/>
  <c r="E44" i="1"/>
  <c r="E60" i="1" s="1"/>
  <c r="C62" i="1" s="1"/>
  <c r="D60" i="1"/>
  <c r="F60" i="1"/>
  <c r="C60" i="1"/>
</calcChain>
</file>

<file path=xl/sharedStrings.xml><?xml version="1.0" encoding="utf-8"?>
<sst xmlns="http://schemas.openxmlformats.org/spreadsheetml/2006/main" count="12" uniqueCount="10">
  <si>
    <t>Interest in Sport</t>
  </si>
  <si>
    <t>Spending in €</t>
  </si>
  <si>
    <t>Interest
in Sport</t>
  </si>
  <si>
    <t>Spending
in €</t>
  </si>
  <si>
    <t>Linear
forecast</t>
  </si>
  <si>
    <t xml:space="preserve">Error
</t>
  </si>
  <si>
    <t>Squared
error</t>
  </si>
  <si>
    <t>Naive
forecast</t>
  </si>
  <si>
    <t>Averages</t>
  </si>
  <si>
    <t>R squared, i.e. linear determinant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</si>
</sst>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164" fontId="0" fillId="0" borderId="0" xfId="1" applyFont="1" applyAlignment="1">
      <alignment horizontal="right"/>
    </xf>
    <xf numFmtId="165" fontId="0" fillId="0" borderId="0" xfId="1" applyNumberFormat="1" applyFont="1" applyAlignment="1">
      <alignment horizontal="right"/>
    </xf>
    <xf numFmtId="164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3" fontId="0" fillId="0" borderId="0" xfId="0" applyNumberFormat="1"/>
    <xf numFmtId="2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</a:t>
            </a:r>
          </a:p>
        </c:rich>
      </c:tx>
      <c:layout>
        <c:manualLayout>
          <c:xMode val="edge"/>
          <c:yMode val="edge"/>
          <c:x val="0.37969444444444445"/>
          <c:y val="4.6296296296296294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270888013998251"/>
                  <c:y val="0.444027777777777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65-4E05-8515-9A19C06C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17976"/>
        <c:axId val="1"/>
      </c:scatterChart>
      <c:valAx>
        <c:axId val="342717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7179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Polynomial degree 2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9.8014654418197719E-2"/>
                  <c:y val="0.4718055555555555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E-4B3B-AA09-28664BC7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84080"/>
        <c:axId val="1"/>
      </c:scatterChart>
      <c:valAx>
        <c:axId val="34288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884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Polynomial degree 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-1.5681321084864391E-2"/>
                  <c:y val="0.485694444444444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179-8B80-7D2B07382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86376"/>
        <c:axId val="1"/>
      </c:scatterChart>
      <c:valAx>
        <c:axId val="342886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8863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3187554680664918"/>
                  <c:y val="0.485694444444444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3E-464A-A655-119F0BB7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888672"/>
        <c:axId val="1"/>
      </c:scatterChart>
      <c:valAx>
        <c:axId val="34288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8886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Exponential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9526443569553806"/>
                  <c:y val="0.47346019247594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80-4EE7-8BD5-7A95860A3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981584"/>
        <c:axId val="397980272"/>
      </c:scatterChart>
      <c:valAx>
        <c:axId val="39798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7980272"/>
        <c:crosses val="autoZero"/>
        <c:crossBetween val="midCat"/>
      </c:valAx>
      <c:valAx>
        <c:axId val="39798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798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Logarithmic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8455621172353456"/>
                  <c:y val="0.471805555555555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00-484C-9BCD-997BFEF99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743848"/>
        <c:axId val="392744176"/>
      </c:scatterChart>
      <c:valAx>
        <c:axId val="392743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2744176"/>
        <c:crosses val="autoZero"/>
        <c:crossBetween val="midCat"/>
      </c:valAx>
      <c:valAx>
        <c:axId val="3927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2743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Polynomial degree 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'Trendline Examples'!$B$1</c:f>
              <c:strCache>
                <c:ptCount val="1"/>
                <c:pt idx="0">
                  <c:v>Spending in €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0.103749343832021"/>
                  <c:y val="0.467175925925925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'Trendline Examples'!$A$2:$A$17</c:f>
              <c:numCache>
                <c:formatCode>_(* #,##0.00_);_(* \(#,##0.00\);_(* "-"??_);_(@_)</c:formatCode>
                <c:ptCount val="16"/>
                <c:pt idx="0">
                  <c:v>0.31</c:v>
                </c:pt>
                <c:pt idx="1">
                  <c:v>0.34733333333333333</c:v>
                </c:pt>
                <c:pt idx="2">
                  <c:v>0.44066666666666665</c:v>
                </c:pt>
                <c:pt idx="3">
                  <c:v>0.46266666666666667</c:v>
                </c:pt>
                <c:pt idx="4">
                  <c:v>0.49533333333333335</c:v>
                </c:pt>
                <c:pt idx="5">
                  <c:v>0.52466666666666661</c:v>
                </c:pt>
                <c:pt idx="6">
                  <c:v>0.55000000000000004</c:v>
                </c:pt>
                <c:pt idx="7">
                  <c:v>0.58866666666666667</c:v>
                </c:pt>
                <c:pt idx="8">
                  <c:v>0.61333333333333329</c:v>
                </c:pt>
                <c:pt idx="9">
                  <c:v>0.64333333333333331</c:v>
                </c:pt>
                <c:pt idx="10">
                  <c:v>0.67400000000000004</c:v>
                </c:pt>
                <c:pt idx="11">
                  <c:v>0.69799999999999995</c:v>
                </c:pt>
                <c:pt idx="12">
                  <c:v>0.70666666666666667</c:v>
                </c:pt>
                <c:pt idx="13">
                  <c:v>0.71933333333333338</c:v>
                </c:pt>
                <c:pt idx="14">
                  <c:v>0.77600000000000002</c:v>
                </c:pt>
                <c:pt idx="15">
                  <c:v>0.86533333333333329</c:v>
                </c:pt>
              </c:numCache>
            </c:numRef>
          </c:xVal>
          <c:yVal>
            <c:numRef>
              <c:f>'Trendline Examples'!$B$2:$B$17</c:f>
              <c:numCache>
                <c:formatCode>_(* #,##0_);_(* \(#,##0\);_(* "-"??_);_(@_)</c:formatCode>
                <c:ptCount val="16"/>
                <c:pt idx="0">
                  <c:v>242</c:v>
                </c:pt>
                <c:pt idx="1">
                  <c:v>260</c:v>
                </c:pt>
                <c:pt idx="2">
                  <c:v>310</c:v>
                </c:pt>
                <c:pt idx="3">
                  <c:v>374</c:v>
                </c:pt>
                <c:pt idx="4">
                  <c:v>348</c:v>
                </c:pt>
                <c:pt idx="5">
                  <c:v>392</c:v>
                </c:pt>
                <c:pt idx="6">
                  <c:v>380</c:v>
                </c:pt>
                <c:pt idx="7">
                  <c:v>396</c:v>
                </c:pt>
                <c:pt idx="8">
                  <c:v>312</c:v>
                </c:pt>
                <c:pt idx="9">
                  <c:v>408</c:v>
                </c:pt>
                <c:pt idx="10">
                  <c:v>384</c:v>
                </c:pt>
                <c:pt idx="11">
                  <c:v>436</c:v>
                </c:pt>
                <c:pt idx="12">
                  <c:v>448</c:v>
                </c:pt>
                <c:pt idx="13">
                  <c:v>406</c:v>
                </c:pt>
                <c:pt idx="14">
                  <c:v>418</c:v>
                </c:pt>
                <c:pt idx="15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DE-4742-A711-C57CFBA14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330048"/>
        <c:axId val="496327424"/>
      </c:scatterChart>
      <c:valAx>
        <c:axId val="49633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327424"/>
        <c:crosses val="autoZero"/>
        <c:crossBetween val="midCat"/>
      </c:valAx>
      <c:valAx>
        <c:axId val="4963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330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0</xdr:rowOff>
    </xdr:from>
    <xdr:to>
      <xdr:col>10</xdr:col>
      <xdr:colOff>57150</xdr:colOff>
      <xdr:row>17</xdr:row>
      <xdr:rowOff>152400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1</xdr:row>
      <xdr:rowOff>38100</xdr:rowOff>
    </xdr:from>
    <xdr:to>
      <xdr:col>18</xdr:col>
      <xdr:colOff>390525</xdr:colOff>
      <xdr:row>18</xdr:row>
      <xdr:rowOff>28575</xdr:rowOff>
    </xdr:to>
    <xdr:graphicFrame macro="">
      <xdr:nvGraphicFramePr>
        <xdr:cNvPr id="3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266700</xdr:colOff>
      <xdr:row>0</xdr:row>
      <xdr:rowOff>152400</xdr:rowOff>
    </xdr:from>
    <xdr:to>
      <xdr:col>26</xdr:col>
      <xdr:colOff>571500</xdr:colOff>
      <xdr:row>17</xdr:row>
      <xdr:rowOff>142875</xdr:rowOff>
    </xdr:to>
    <xdr:graphicFrame macro="">
      <xdr:nvGraphicFramePr>
        <xdr:cNvPr id="4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352425</xdr:colOff>
      <xdr:row>20</xdr:row>
      <xdr:rowOff>142875</xdr:rowOff>
    </xdr:from>
    <xdr:to>
      <xdr:col>10</xdr:col>
      <xdr:colOff>47625</xdr:colOff>
      <xdr:row>37</xdr:row>
      <xdr:rowOff>133350</xdr:rowOff>
    </xdr:to>
    <xdr:graphicFrame macro="">
      <xdr:nvGraphicFramePr>
        <xdr:cNvPr id="5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23812</xdr:colOff>
      <xdr:row>20</xdr:row>
      <xdr:rowOff>138112</xdr:rowOff>
    </xdr:from>
    <xdr:to>
      <xdr:col>18</xdr:col>
      <xdr:colOff>328612</xdr:colOff>
      <xdr:row>37</xdr:row>
      <xdr:rowOff>128587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590550</xdr:colOff>
      <xdr:row>20</xdr:row>
      <xdr:rowOff>109537</xdr:rowOff>
    </xdr:from>
    <xdr:to>
      <xdr:col>26</xdr:col>
      <xdr:colOff>285750</xdr:colOff>
      <xdr:row>37</xdr:row>
      <xdr:rowOff>100012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4762</xdr:colOff>
      <xdr:row>39</xdr:row>
      <xdr:rowOff>42862</xdr:rowOff>
    </xdr:from>
    <xdr:to>
      <xdr:col>18</xdr:col>
      <xdr:colOff>309562</xdr:colOff>
      <xdr:row>55</xdr:row>
      <xdr:rowOff>33337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V%202016-17/Middle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3.1"/>
      <sheetName val="Figura 3.5"/>
      <sheetName val="Esercizio 3.1"/>
      <sheetName val="Figura 4.1"/>
      <sheetName val="Figura 4.9"/>
      <sheetName val="Esercizio 4.1"/>
      <sheetName val="Figura 5.1"/>
      <sheetName val="Copia di Figura 5.1"/>
      <sheetName val="Copia di Figura 5.1 (2)"/>
      <sheetName val="Figura 5.9"/>
      <sheetName val="Esercizio 5.1"/>
      <sheetName val="Esercizio 5.3"/>
      <sheetName val="Figura 6.1"/>
      <sheetName val="Figura 6.1 (2)"/>
      <sheetName val="Figura 6.1 (3)"/>
      <sheetName val="Figura 6.4"/>
      <sheetName val="Esercizio 6.1"/>
      <sheetName val="Esercizio 6.3"/>
      <sheetName val="Figura 7.1"/>
      <sheetName val="Figura 7.7"/>
      <sheetName val="Figura 7.8"/>
      <sheetName val="Figura 8.1"/>
      <sheetName val="Figura 8.5"/>
      <sheetName val="Figura 8.6"/>
      <sheetName val="Figura 8.8"/>
      <sheetName val="Esercizio 8.1"/>
      <sheetName val="Figura 9.1"/>
      <sheetName val="Figura 9.2"/>
      <sheetName val="Figura 9.3"/>
      <sheetName val="Figura 9.4"/>
      <sheetName val="Figura 9.5"/>
      <sheetName val="Figura 9.6"/>
      <sheetName val="Figura 9.7"/>
      <sheetName val="Figura 9.8"/>
      <sheetName val="Figura 9.9"/>
      <sheetName val="Esercizio 9.2"/>
      <sheetName val="Figura 10.1"/>
      <sheetName val="Figura 10.9"/>
      <sheetName val="Esercizio 10.1"/>
      <sheetName val="Figura 11.1"/>
      <sheetName val="Figura 11.7"/>
      <sheetName val="Figura 11.12"/>
      <sheetName val="Esercizio 11.1"/>
      <sheetName val="Esercizio 11.3"/>
      <sheetName val="Figura 12.1"/>
      <sheetName val="Foglio1"/>
      <sheetName val="Figura 12.5"/>
      <sheetName val="Esercizio 12.1"/>
      <sheetName val="Esercizio 12.2"/>
      <sheetName val="Figura 13.1"/>
      <sheetName val="Figura 13.6"/>
      <sheetName val="Figura 13.9"/>
      <sheetName val="Figura 13.14"/>
      <sheetName val="Esercizio 13.1"/>
      <sheetName val="Esercizio 13.2"/>
      <sheetName val="Esercizio 13.4"/>
      <sheetName val="Figura 14.1"/>
      <sheetName val="Figura 6.1 (4)"/>
      <sheetName val="PAV Conversione"/>
      <sheetName val="PAV Conversione (2)"/>
      <sheetName val="Figura 6.1 (5)"/>
      <sheetName val="Foglio2"/>
      <sheetName val="Figura 6.1 (8)"/>
      <sheetName val="Figura 6.1 (6)"/>
      <sheetName val="Figura 6.1 (7)"/>
      <sheetName val="Figura 6.4 (2)"/>
      <sheetName val="Figura 6.4 (3)"/>
      <sheetName val="Figura 15.3"/>
      <sheetName val="Figura 15.9"/>
      <sheetName val="Esercizio 15.1"/>
      <sheetName val="Esercizio 15.2"/>
      <sheetName val="Figura 16.1"/>
      <sheetName val="Esercizio 16.1"/>
      <sheetName val="Esercizio 16.2"/>
      <sheetName val="Figura 17.1"/>
      <sheetName val="Figura 17.1 (2)"/>
      <sheetName val="Figura 17.1 (3)"/>
      <sheetName val="Figura 17.5"/>
      <sheetName val="Figura 17.5 (2)"/>
      <sheetName val="Esercizio 17.2"/>
      <sheetName val="Esercizio 17.3"/>
      <sheetName val="Esercizio 17.4"/>
      <sheetName val="Figura 18.1"/>
      <sheetName val="Figura 18.2"/>
      <sheetName val="Figura 18.5"/>
      <sheetName val="Figura 18.5 (2)"/>
      <sheetName val="Figura 18.5 (3)"/>
      <sheetName val="Figura 18.8"/>
      <sheetName val="Figura 18.10"/>
      <sheetName val="Figura 18.11"/>
      <sheetName val="Esercizio 18.1"/>
      <sheetName val="Esercizio 18.2"/>
      <sheetName val="Figura 19.1"/>
      <sheetName val="Figura 19.1 (2)"/>
      <sheetName val="Figura 19.7"/>
      <sheetName val="Figura 19.9"/>
      <sheetName val="Figura 19.10"/>
      <sheetName val="Esercizio 19.1"/>
      <sheetName val="Esercizio 19.2"/>
      <sheetName val="Figura 20.1"/>
      <sheetName val="Figura 20.9"/>
      <sheetName val="Figura 20.10"/>
      <sheetName val="Figura 20.15"/>
      <sheetName val="Esercizio 20.1"/>
      <sheetName val="Esercizio 20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">
          <cell r="B5">
            <v>8</v>
          </cell>
          <cell r="D5">
            <v>28.1</v>
          </cell>
        </row>
        <row r="6">
          <cell r="D6">
            <v>33.6</v>
          </cell>
        </row>
        <row r="7">
          <cell r="D7">
            <v>42.1</v>
          </cell>
        </row>
        <row r="8">
          <cell r="D8">
            <v>37.5</v>
          </cell>
        </row>
        <row r="9">
          <cell r="B9">
            <v>0.95</v>
          </cell>
          <cell r="D9">
            <v>27.6</v>
          </cell>
        </row>
        <row r="10">
          <cell r="D10">
            <v>36.799999999999997</v>
          </cell>
        </row>
        <row r="11">
          <cell r="D11">
            <v>39</v>
          </cell>
        </row>
        <row r="12">
          <cell r="B12">
            <v>7</v>
          </cell>
          <cell r="D12">
            <v>29.4</v>
          </cell>
        </row>
        <row r="13">
          <cell r="B13">
            <v>2.3646242515927849</v>
          </cell>
        </row>
        <row r="14">
          <cell r="B14">
            <v>4.5488708633830699</v>
          </cell>
        </row>
      </sheetData>
      <sheetData sheetId="30"/>
      <sheetData sheetId="31">
        <row r="6">
          <cell r="B6">
            <v>66</v>
          </cell>
        </row>
        <row r="8">
          <cell r="B8">
            <v>30</v>
          </cell>
        </row>
        <row r="9">
          <cell r="B9">
            <v>70</v>
          </cell>
        </row>
        <row r="10">
          <cell r="B10">
            <v>0.05</v>
          </cell>
        </row>
        <row r="12">
          <cell r="B12">
            <v>2.1213203435596424</v>
          </cell>
        </row>
        <row r="13">
          <cell r="B13">
            <v>-1.8856180831641269</v>
          </cell>
        </row>
        <row r="15">
          <cell r="B15">
            <v>-1.6448536269514726</v>
          </cell>
        </row>
        <row r="19">
          <cell r="B19">
            <v>1.6448536269514726</v>
          </cell>
        </row>
        <row r="23">
          <cell r="B23">
            <v>1.9599639845400538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C4">
            <v>10</v>
          </cell>
        </row>
        <row r="13">
          <cell r="F13">
            <v>0.23353206326632728</v>
          </cell>
        </row>
        <row r="19">
          <cell r="B19">
            <v>9.2103403719761818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B1" t="str">
            <v>Spending in €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2">
          <cell r="B2">
            <v>5.82</v>
          </cell>
        </row>
        <row r="3">
          <cell r="B3">
            <v>5.79</v>
          </cell>
        </row>
        <row r="4">
          <cell r="B4">
            <v>5.8</v>
          </cell>
        </row>
        <row r="5">
          <cell r="B5">
            <v>5.81</v>
          </cell>
        </row>
        <row r="6">
          <cell r="B6">
            <v>5.78</v>
          </cell>
        </row>
        <row r="7">
          <cell r="B7">
            <v>5.79</v>
          </cell>
        </row>
        <row r="8">
          <cell r="B8">
            <v>5.79</v>
          </cell>
        </row>
        <row r="9">
          <cell r="B9">
            <v>5.83</v>
          </cell>
        </row>
        <row r="10">
          <cell r="B10">
            <v>5.91</v>
          </cell>
        </row>
        <row r="11">
          <cell r="B11">
            <v>5.87</v>
          </cell>
        </row>
        <row r="12">
          <cell r="B12">
            <v>5.87</v>
          </cell>
        </row>
        <row r="13">
          <cell r="B13">
            <v>5.9</v>
          </cell>
        </row>
        <row r="14">
          <cell r="B14">
            <v>5.94</v>
          </cell>
        </row>
        <row r="15">
          <cell r="B15">
            <v>5.93</v>
          </cell>
        </row>
        <row r="16">
          <cell r="B16">
            <v>5.93</v>
          </cell>
        </row>
        <row r="17">
          <cell r="B17">
            <v>5.94</v>
          </cell>
        </row>
        <row r="18">
          <cell r="B18">
            <v>5.89</v>
          </cell>
        </row>
        <row r="19">
          <cell r="B19">
            <v>5.91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>
        <row r="3">
          <cell r="F3">
            <v>-5.4333368937172959E-3</v>
          </cell>
        </row>
        <row r="4">
          <cell r="F4">
            <v>0.7893275957136161</v>
          </cell>
        </row>
        <row r="8">
          <cell r="D8">
            <v>1.7296875000000003</v>
          </cell>
        </row>
        <row r="9">
          <cell r="D9">
            <v>-0.43515624999999991</v>
          </cell>
        </row>
        <row r="10">
          <cell r="D10">
            <v>0.18242187500000018</v>
          </cell>
        </row>
        <row r="11">
          <cell r="D11">
            <v>0.69121093750000018</v>
          </cell>
        </row>
        <row r="12">
          <cell r="D12">
            <v>-0.65439453124999991</v>
          </cell>
        </row>
        <row r="13">
          <cell r="D13">
            <v>-0.22719726562499964</v>
          </cell>
        </row>
        <row r="14">
          <cell r="D14">
            <v>0.58640136718750036</v>
          </cell>
        </row>
        <row r="15">
          <cell r="D15">
            <v>0.39320068359374982</v>
          </cell>
        </row>
        <row r="16">
          <cell r="D16">
            <v>-0.203399658203125</v>
          </cell>
        </row>
        <row r="17">
          <cell r="D17">
            <v>-0.70169982910156259</v>
          </cell>
        </row>
        <row r="18">
          <cell r="D18">
            <v>-0.15084991455078089</v>
          </cell>
        </row>
        <row r="19">
          <cell r="D19">
            <v>-1.2754249572753904</v>
          </cell>
        </row>
      </sheetData>
      <sheetData sheetId="97"/>
      <sheetData sheetId="98"/>
      <sheetData sheetId="99"/>
      <sheetData sheetId="100">
        <row r="2">
          <cell r="C2">
            <v>254</v>
          </cell>
        </row>
        <row r="3">
          <cell r="C3">
            <v>292.39999999999998</v>
          </cell>
        </row>
        <row r="4">
          <cell r="C4">
            <v>297.8</v>
          </cell>
        </row>
        <row r="5">
          <cell r="C5">
            <v>330.3</v>
          </cell>
        </row>
        <row r="6">
          <cell r="C6">
            <v>291.10000000000002</v>
          </cell>
        </row>
        <row r="7">
          <cell r="C7">
            <v>327.60000000000002</v>
          </cell>
        </row>
        <row r="8">
          <cell r="C8">
            <v>321.2</v>
          </cell>
        </row>
        <row r="9">
          <cell r="C9">
            <v>354.3</v>
          </cell>
        </row>
        <row r="10">
          <cell r="C10">
            <v>304.60000000000002</v>
          </cell>
        </row>
        <row r="11">
          <cell r="C11">
            <v>348.4</v>
          </cell>
        </row>
        <row r="12">
          <cell r="C12">
            <v>350.8</v>
          </cell>
        </row>
        <row r="13">
          <cell r="C13">
            <v>374.2</v>
          </cell>
        </row>
        <row r="14">
          <cell r="C14">
            <v>319.5</v>
          </cell>
        </row>
        <row r="15">
          <cell r="C15">
            <v>361.5</v>
          </cell>
        </row>
        <row r="16">
          <cell r="C16">
            <v>369.4</v>
          </cell>
        </row>
        <row r="17">
          <cell r="C17">
            <v>395.2</v>
          </cell>
        </row>
        <row r="18">
          <cell r="C18">
            <v>332.6</v>
          </cell>
        </row>
        <row r="19">
          <cell r="C19">
            <v>383.5</v>
          </cell>
        </row>
        <row r="20">
          <cell r="C20">
            <v>383.8</v>
          </cell>
        </row>
        <row r="21">
          <cell r="C21">
            <v>407.4</v>
          </cell>
        </row>
      </sheetData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13" workbookViewId="0">
      <selection activeCell="A31" sqref="A31"/>
    </sheetView>
  </sheetViews>
  <sheetFormatPr defaultRowHeight="12.75" x14ac:dyDescent="0.2"/>
  <cols>
    <col min="1" max="2" width="14.28515625" bestFit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2">
        <v>0.31</v>
      </c>
      <c r="B2" s="3">
        <v>242</v>
      </c>
    </row>
    <row r="3" spans="1:2" x14ac:dyDescent="0.2">
      <c r="A3" s="4">
        <v>0.34733333333333333</v>
      </c>
      <c r="B3" s="5">
        <v>260</v>
      </c>
    </row>
    <row r="4" spans="1:2" x14ac:dyDescent="0.2">
      <c r="A4" s="4">
        <v>0.44066666666666665</v>
      </c>
      <c r="B4" s="5">
        <v>310</v>
      </c>
    </row>
    <row r="5" spans="1:2" x14ac:dyDescent="0.2">
      <c r="A5" s="4">
        <v>0.46266666666666667</v>
      </c>
      <c r="B5" s="5">
        <v>374</v>
      </c>
    </row>
    <row r="6" spans="1:2" x14ac:dyDescent="0.2">
      <c r="A6" s="4">
        <v>0.49533333333333335</v>
      </c>
      <c r="B6" s="5">
        <v>348</v>
      </c>
    </row>
    <row r="7" spans="1:2" x14ac:dyDescent="0.2">
      <c r="A7" s="4">
        <v>0.52466666666666661</v>
      </c>
      <c r="B7" s="5">
        <v>392</v>
      </c>
    </row>
    <row r="8" spans="1:2" x14ac:dyDescent="0.2">
      <c r="A8" s="4">
        <v>0.55000000000000004</v>
      </c>
      <c r="B8" s="5">
        <v>380</v>
      </c>
    </row>
    <row r="9" spans="1:2" x14ac:dyDescent="0.2">
      <c r="A9" s="4">
        <v>0.58866666666666667</v>
      </c>
      <c r="B9" s="5">
        <v>396</v>
      </c>
    </row>
    <row r="10" spans="1:2" x14ac:dyDescent="0.2">
      <c r="A10" s="4">
        <v>0.61333333333333329</v>
      </c>
      <c r="B10" s="5">
        <v>312</v>
      </c>
    </row>
    <row r="11" spans="1:2" x14ac:dyDescent="0.2">
      <c r="A11" s="4">
        <v>0.64333333333333331</v>
      </c>
      <c r="B11" s="5">
        <v>408</v>
      </c>
    </row>
    <row r="12" spans="1:2" x14ac:dyDescent="0.2">
      <c r="A12" s="4">
        <v>0.67400000000000004</v>
      </c>
      <c r="B12" s="5">
        <v>384</v>
      </c>
    </row>
    <row r="13" spans="1:2" x14ac:dyDescent="0.2">
      <c r="A13" s="4">
        <v>0.69799999999999995</v>
      </c>
      <c r="B13" s="5">
        <v>436</v>
      </c>
    </row>
    <row r="14" spans="1:2" x14ac:dyDescent="0.2">
      <c r="A14" s="4">
        <v>0.70666666666666667</v>
      </c>
      <c r="B14" s="5">
        <v>448</v>
      </c>
    </row>
    <row r="15" spans="1:2" x14ac:dyDescent="0.2">
      <c r="A15" s="4">
        <v>0.71933333333333338</v>
      </c>
      <c r="B15" s="5">
        <v>406</v>
      </c>
    </row>
    <row r="16" spans="1:2" x14ac:dyDescent="0.2">
      <c r="A16" s="4">
        <v>0.77600000000000002</v>
      </c>
      <c r="B16" s="5">
        <v>418</v>
      </c>
    </row>
    <row r="17" spans="1:2" x14ac:dyDescent="0.2">
      <c r="A17" s="4">
        <v>0.86533333333333329</v>
      </c>
      <c r="B17" s="5">
        <v>452</v>
      </c>
    </row>
    <row r="18" spans="1:2" x14ac:dyDescent="0.2">
      <c r="A18" s="4"/>
      <c r="B18" s="5"/>
    </row>
    <row r="42" spans="1:14" ht="25.5" x14ac:dyDescent="0.2">
      <c r="A42" s="6" t="s">
        <v>2</v>
      </c>
      <c r="B42" s="6" t="s">
        <v>3</v>
      </c>
      <c r="C42" s="7" t="s">
        <v>4</v>
      </c>
      <c r="D42" s="7" t="s">
        <v>5</v>
      </c>
      <c r="E42" s="7" t="s">
        <v>6</v>
      </c>
      <c r="F42" s="7" t="s">
        <v>7</v>
      </c>
      <c r="G42" s="7" t="s">
        <v>5</v>
      </c>
      <c r="H42" s="7" t="s">
        <v>6</v>
      </c>
    </row>
    <row r="43" spans="1:14" x14ac:dyDescent="0.2">
      <c r="A43" s="2">
        <v>0.31</v>
      </c>
      <c r="B43" s="3">
        <v>242</v>
      </c>
      <c r="C43" s="4">
        <f>355.09*A43+163.92</f>
        <v>273.99789999999996</v>
      </c>
      <c r="D43" s="8">
        <f t="shared" ref="D43:D58" si="0">C43-B43</f>
        <v>31.997899999999959</v>
      </c>
      <c r="E43" s="4">
        <f>D43*D43</f>
        <v>1023.8656044099973</v>
      </c>
      <c r="F43" s="4">
        <f t="shared" ref="F43:F58" si="1">AVERAGE(B$43:B$58)</f>
        <v>372.875</v>
      </c>
      <c r="G43" s="8">
        <f t="shared" ref="G43:G58" si="2">F43-B43</f>
        <v>130.875</v>
      </c>
      <c r="H43">
        <f>G43*G43</f>
        <v>17128.265625</v>
      </c>
    </row>
    <row r="44" spans="1:14" x14ac:dyDescent="0.2">
      <c r="A44" s="4">
        <v>0.34733333333333333</v>
      </c>
      <c r="B44" s="5">
        <v>260</v>
      </c>
      <c r="C44" s="4">
        <f t="shared" ref="C44:C58" si="3">355.09*A44+163.92</f>
        <v>287.25459333333333</v>
      </c>
      <c r="D44" s="8">
        <f t="shared" si="0"/>
        <v>27.254593333333332</v>
      </c>
      <c r="E44" s="4">
        <f t="shared" ref="E44:E58" si="4">D44*D44</f>
        <v>742.81285776537777</v>
      </c>
      <c r="F44" s="4">
        <f t="shared" si="1"/>
        <v>372.875</v>
      </c>
      <c r="G44" s="8">
        <f t="shared" si="2"/>
        <v>112.875</v>
      </c>
      <c r="H44">
        <f t="shared" ref="H44:H58" si="5">G44*G44</f>
        <v>12740.765625</v>
      </c>
    </row>
    <row r="45" spans="1:14" x14ac:dyDescent="0.2">
      <c r="A45" s="4">
        <v>0.44066666666666665</v>
      </c>
      <c r="B45" s="5">
        <v>310</v>
      </c>
      <c r="C45" s="4">
        <f t="shared" si="3"/>
        <v>320.3963266666666</v>
      </c>
      <c r="D45" s="8">
        <f t="shared" si="0"/>
        <v>10.396326666666596</v>
      </c>
      <c r="E45" s="4">
        <f t="shared" si="4"/>
        <v>108.08360816004297</v>
      </c>
      <c r="F45" s="4">
        <f t="shared" si="1"/>
        <v>372.875</v>
      </c>
      <c r="G45" s="8">
        <f t="shared" si="2"/>
        <v>62.875</v>
      </c>
      <c r="H45">
        <f t="shared" si="5"/>
        <v>3953.265625</v>
      </c>
    </row>
    <row r="46" spans="1:14" x14ac:dyDescent="0.2">
      <c r="A46" s="4">
        <v>0.46266666666666667</v>
      </c>
      <c r="B46" s="5">
        <v>374</v>
      </c>
      <c r="C46" s="4">
        <f t="shared" si="3"/>
        <v>328.20830666666666</v>
      </c>
      <c r="D46" s="8">
        <f t="shared" si="0"/>
        <v>-45.791693333333342</v>
      </c>
      <c r="E46" s="4">
        <f t="shared" si="4"/>
        <v>2096.8791783340453</v>
      </c>
      <c r="F46" s="4">
        <f t="shared" si="1"/>
        <v>372.875</v>
      </c>
      <c r="G46" s="8">
        <f t="shared" si="2"/>
        <v>-1.125</v>
      </c>
      <c r="H46">
        <f t="shared" si="5"/>
        <v>1.265625</v>
      </c>
    </row>
    <row r="47" spans="1:14" x14ac:dyDescent="0.2">
      <c r="A47" s="4">
        <v>0.49533333333333335</v>
      </c>
      <c r="B47" s="5">
        <v>348</v>
      </c>
      <c r="C47" s="4">
        <f t="shared" si="3"/>
        <v>339.80791333333332</v>
      </c>
      <c r="D47" s="8">
        <f t="shared" si="0"/>
        <v>-8.1920866666666825</v>
      </c>
      <c r="E47" s="4">
        <f t="shared" si="4"/>
        <v>67.110283954178044</v>
      </c>
      <c r="F47" s="4">
        <f t="shared" si="1"/>
        <v>372.875</v>
      </c>
      <c r="G47" s="8">
        <f t="shared" si="2"/>
        <v>24.875</v>
      </c>
      <c r="H47">
        <f t="shared" si="5"/>
        <v>618.765625</v>
      </c>
    </row>
    <row r="48" spans="1:14" x14ac:dyDescent="0.2">
      <c r="A48" s="4">
        <v>0.52466666666666661</v>
      </c>
      <c r="B48" s="5">
        <v>392</v>
      </c>
      <c r="C48" s="4">
        <f t="shared" si="3"/>
        <v>350.22388666666666</v>
      </c>
      <c r="D48" s="8">
        <f t="shared" si="0"/>
        <v>-41.776113333333342</v>
      </c>
      <c r="E48" s="4">
        <f t="shared" si="4"/>
        <v>1745.2436452395118</v>
      </c>
      <c r="F48" s="4">
        <f t="shared" si="1"/>
        <v>372.875</v>
      </c>
      <c r="G48" s="8">
        <f t="shared" si="2"/>
        <v>-19.125</v>
      </c>
      <c r="H48">
        <f t="shared" si="5"/>
        <v>365.765625</v>
      </c>
      <c r="N48" s="8"/>
    </row>
    <row r="49" spans="1:9" x14ac:dyDescent="0.2">
      <c r="A49" s="4">
        <v>0.55000000000000004</v>
      </c>
      <c r="B49" s="5">
        <v>380</v>
      </c>
      <c r="C49" s="4">
        <f t="shared" si="3"/>
        <v>359.21949999999998</v>
      </c>
      <c r="D49" s="8">
        <f t="shared" si="0"/>
        <v>-20.780500000000018</v>
      </c>
      <c r="E49" s="4">
        <f t="shared" si="4"/>
        <v>431.82918025000072</v>
      </c>
      <c r="F49" s="4">
        <f t="shared" si="1"/>
        <v>372.875</v>
      </c>
      <c r="G49" s="8">
        <f t="shared" si="2"/>
        <v>-7.125</v>
      </c>
      <c r="H49">
        <f t="shared" si="5"/>
        <v>50.765625</v>
      </c>
    </row>
    <row r="50" spans="1:9" x14ac:dyDescent="0.2">
      <c r="A50" s="4">
        <v>0.58866666666666667</v>
      </c>
      <c r="B50" s="5">
        <v>396</v>
      </c>
      <c r="C50" s="4">
        <f t="shared" si="3"/>
        <v>372.94964666666664</v>
      </c>
      <c r="D50" s="8">
        <f t="shared" si="0"/>
        <v>-23.050353333333362</v>
      </c>
      <c r="E50" s="4">
        <f t="shared" si="4"/>
        <v>531.31878879151247</v>
      </c>
      <c r="F50" s="4">
        <f t="shared" si="1"/>
        <v>372.875</v>
      </c>
      <c r="G50" s="8">
        <f t="shared" si="2"/>
        <v>-23.125</v>
      </c>
      <c r="H50">
        <f t="shared" si="5"/>
        <v>534.765625</v>
      </c>
    </row>
    <row r="51" spans="1:9" x14ac:dyDescent="0.2">
      <c r="A51" s="4">
        <v>0.61333333333333329</v>
      </c>
      <c r="B51" s="5">
        <v>312</v>
      </c>
      <c r="C51" s="4">
        <f t="shared" si="3"/>
        <v>381.70853333333332</v>
      </c>
      <c r="D51" s="8">
        <f t="shared" si="0"/>
        <v>69.708533333333321</v>
      </c>
      <c r="E51" s="4">
        <f t="shared" si="4"/>
        <v>4859.2796194844432</v>
      </c>
      <c r="F51" s="4">
        <f t="shared" si="1"/>
        <v>372.875</v>
      </c>
      <c r="G51" s="8">
        <f t="shared" si="2"/>
        <v>60.875</v>
      </c>
      <c r="H51">
        <f t="shared" si="5"/>
        <v>3705.765625</v>
      </c>
    </row>
    <row r="52" spans="1:9" x14ac:dyDescent="0.2">
      <c r="A52" s="4">
        <v>0.64333333333333331</v>
      </c>
      <c r="B52" s="5">
        <v>408</v>
      </c>
      <c r="C52" s="4">
        <f t="shared" si="3"/>
        <v>392.3612333333333</v>
      </c>
      <c r="D52" s="8">
        <f t="shared" si="0"/>
        <v>-15.638766666666697</v>
      </c>
      <c r="E52" s="4">
        <f t="shared" si="4"/>
        <v>244.5710228544454</v>
      </c>
      <c r="F52" s="4">
        <f t="shared" si="1"/>
        <v>372.875</v>
      </c>
      <c r="G52" s="8">
        <f t="shared" si="2"/>
        <v>-35.125</v>
      </c>
      <c r="H52">
        <f t="shared" si="5"/>
        <v>1233.765625</v>
      </c>
    </row>
    <row r="53" spans="1:9" x14ac:dyDescent="0.2">
      <c r="A53" s="4">
        <v>0.67400000000000004</v>
      </c>
      <c r="B53" s="5">
        <v>384</v>
      </c>
      <c r="C53" s="4">
        <f t="shared" si="3"/>
        <v>403.25065999999998</v>
      </c>
      <c r="D53" s="8">
        <f t="shared" si="0"/>
        <v>19.250659999999982</v>
      </c>
      <c r="E53" s="4">
        <f t="shared" si="4"/>
        <v>370.58791043559933</v>
      </c>
      <c r="F53" s="4">
        <f t="shared" si="1"/>
        <v>372.875</v>
      </c>
      <c r="G53" s="8">
        <f t="shared" si="2"/>
        <v>-11.125</v>
      </c>
      <c r="H53">
        <f t="shared" si="5"/>
        <v>123.765625</v>
      </c>
    </row>
    <row r="54" spans="1:9" x14ac:dyDescent="0.2">
      <c r="A54" s="4">
        <v>0.69799999999999995</v>
      </c>
      <c r="B54" s="5">
        <v>436</v>
      </c>
      <c r="C54" s="4">
        <f t="shared" si="3"/>
        <v>411.77281999999997</v>
      </c>
      <c r="D54" s="8">
        <f t="shared" si="0"/>
        <v>-24.227180000000033</v>
      </c>
      <c r="E54" s="4">
        <f t="shared" si="4"/>
        <v>586.95625075240162</v>
      </c>
      <c r="F54" s="4">
        <f t="shared" si="1"/>
        <v>372.875</v>
      </c>
      <c r="G54" s="8">
        <f t="shared" si="2"/>
        <v>-63.125</v>
      </c>
      <c r="H54">
        <f t="shared" si="5"/>
        <v>3984.765625</v>
      </c>
    </row>
    <row r="55" spans="1:9" x14ac:dyDescent="0.2">
      <c r="A55" s="4">
        <v>0.70666666666666667</v>
      </c>
      <c r="B55" s="5">
        <v>448</v>
      </c>
      <c r="C55" s="4">
        <f t="shared" si="3"/>
        <v>414.85026666666664</v>
      </c>
      <c r="D55" s="8">
        <f t="shared" si="0"/>
        <v>-33.149733333333359</v>
      </c>
      <c r="E55" s="4">
        <f t="shared" si="4"/>
        <v>1098.9048200711127</v>
      </c>
      <c r="F55" s="4">
        <f t="shared" si="1"/>
        <v>372.875</v>
      </c>
      <c r="G55" s="8">
        <f t="shared" si="2"/>
        <v>-75.125</v>
      </c>
      <c r="H55">
        <f t="shared" si="5"/>
        <v>5643.765625</v>
      </c>
    </row>
    <row r="56" spans="1:9" x14ac:dyDescent="0.2">
      <c r="A56" s="4">
        <v>0.71933333333333338</v>
      </c>
      <c r="B56" s="5">
        <v>406</v>
      </c>
      <c r="C56" s="4">
        <f t="shared" si="3"/>
        <v>419.34807333333333</v>
      </c>
      <c r="D56" s="8">
        <f t="shared" si="0"/>
        <v>13.348073333333332</v>
      </c>
      <c r="E56" s="4">
        <f t="shared" si="4"/>
        <v>178.17106171204441</v>
      </c>
      <c r="F56" s="4">
        <f t="shared" si="1"/>
        <v>372.875</v>
      </c>
      <c r="G56" s="8">
        <f t="shared" si="2"/>
        <v>-33.125</v>
      </c>
      <c r="H56">
        <f t="shared" si="5"/>
        <v>1097.265625</v>
      </c>
    </row>
    <row r="57" spans="1:9" x14ac:dyDescent="0.2">
      <c r="A57" s="4">
        <v>0.77600000000000002</v>
      </c>
      <c r="B57" s="5">
        <v>418</v>
      </c>
      <c r="C57" s="4">
        <f t="shared" si="3"/>
        <v>439.46983999999998</v>
      </c>
      <c r="D57" s="8">
        <f t="shared" si="0"/>
        <v>21.469839999999976</v>
      </c>
      <c r="E57" s="4">
        <f t="shared" si="4"/>
        <v>460.95402962559899</v>
      </c>
      <c r="F57" s="4">
        <f t="shared" si="1"/>
        <v>372.875</v>
      </c>
      <c r="G57" s="8">
        <f t="shared" si="2"/>
        <v>-45.125</v>
      </c>
      <c r="H57">
        <f t="shared" si="5"/>
        <v>2036.265625</v>
      </c>
    </row>
    <row r="58" spans="1:9" x14ac:dyDescent="0.2">
      <c r="A58" s="4">
        <v>0.86533333333333329</v>
      </c>
      <c r="B58" s="5">
        <v>452</v>
      </c>
      <c r="C58" s="4">
        <f t="shared" si="3"/>
        <v>471.19121333333328</v>
      </c>
      <c r="D58" s="8">
        <f t="shared" si="0"/>
        <v>19.19121333333328</v>
      </c>
      <c r="E58" s="4">
        <f t="shared" si="4"/>
        <v>368.30266920550906</v>
      </c>
      <c r="F58" s="4">
        <f t="shared" si="1"/>
        <v>372.875</v>
      </c>
      <c r="G58" s="8">
        <f t="shared" si="2"/>
        <v>-79.125</v>
      </c>
      <c r="H58">
        <f t="shared" si="5"/>
        <v>6260.765625</v>
      </c>
    </row>
    <row r="60" spans="1:9" x14ac:dyDescent="0.2">
      <c r="A60" s="9">
        <f>AVERAGE(A43:A58)</f>
        <v>0.58845833333333342</v>
      </c>
      <c r="B60" s="9">
        <f t="shared" ref="B60:H60" si="6">AVERAGE(B43:B58)</f>
        <v>372.875</v>
      </c>
      <c r="C60" s="9">
        <f t="shared" si="6"/>
        <v>372.87566958333332</v>
      </c>
      <c r="D60" s="9">
        <f t="shared" si="6"/>
        <v>6.6958333330902065E-4</v>
      </c>
      <c r="E60" s="9">
        <f t="shared" si="6"/>
        <v>932.1794081903638</v>
      </c>
      <c r="F60" s="9">
        <f t="shared" si="6"/>
        <v>372.875</v>
      </c>
      <c r="G60" s="9">
        <f t="shared" si="6"/>
        <v>0</v>
      </c>
      <c r="H60" s="9">
        <f t="shared" si="6"/>
        <v>3717.484375</v>
      </c>
      <c r="I60" t="s">
        <v>8</v>
      </c>
    </row>
    <row r="62" spans="1:9" x14ac:dyDescent="0.2">
      <c r="A62" t="s">
        <v>9</v>
      </c>
      <c r="C62">
        <f>1-E60/H60</f>
        <v>0.74924456590611399</v>
      </c>
    </row>
  </sheetData>
  <printOptions headings="1" gridLines="1" gridLinesSet="0"/>
  <pageMargins left="0.75" right="0.75" top="1" bottom="1" header="0.5" footer="0.5"/>
  <pageSetup paperSize="9" orientation="portrait" horizontalDpi="4294967294" verticalDpi="4294967293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Trendline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ciaramella</dc:creator>
  <cp:lastModifiedBy>ciaramella</cp:lastModifiedBy>
  <dcterms:created xsi:type="dcterms:W3CDTF">2016-11-27T16:25:05Z</dcterms:created>
  <dcterms:modified xsi:type="dcterms:W3CDTF">2016-11-27T16:27:44Z</dcterms:modified>
</cp:coreProperties>
</file>